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.haghighi\Desktop\"/>
    </mc:Choice>
  </mc:AlternateContent>
  <xr:revisionPtr revIDLastSave="0" documentId="13_ncr:20001_{3AF72256-2987-4E07-868F-591DF9849C3E}" xr6:coauthVersionLast="45" xr6:coauthVersionMax="47" xr10:uidLastSave="{00000000-0000-0000-0000-000000000000}"/>
  <bookViews>
    <workbookView xWindow="-120" yWindow="-120" windowWidth="29040" windowHeight="15840" tabRatio="953" xr2:uid="{00000000-000D-0000-FFFF-FFFF00000000}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گواهی سپرده" sheetId="18" r:id="rId5"/>
    <sheet name="درآمدها" sheetId="11" r:id="rId6"/>
    <sheet name="درآمد سرمایه گذاری در سهام و ص " sheetId="5" r:id="rId7"/>
    <sheet name="درآمد سرمایه گذاری در اوراق بها" sheetId="6" r:id="rId8"/>
    <sheet name="درآمد سپرده بانکی" sheetId="7" r:id="rId9"/>
    <sheet name="سایر درآمدها" sheetId="8" r:id="rId10"/>
    <sheet name="اوراق تبعی" sheetId="20" r:id="rId11"/>
    <sheet name="تعدیل قیمت" sheetId="17" r:id="rId12"/>
    <sheet name="درآمد سود سهام" sheetId="12" r:id="rId13"/>
    <sheet name="سود اوراق بهادار و سپرده بانکی" sheetId="13" r:id="rId14"/>
    <sheet name="درآمد ناشی ازفروش" sheetId="15" r:id="rId15"/>
    <sheet name="درآمد ناشی از تغییر قیمت اوراق " sheetId="14" r:id="rId16"/>
  </sheets>
  <definedNames>
    <definedName name="_xlnm.Print_Area" localSheetId="1">' سهام و صندوق‌های سرمایه‌گذاری'!$A$1:$M$13</definedName>
    <definedName name="_xlnm.Print_Area" localSheetId="2">اوراق!$A$1:$S$10</definedName>
    <definedName name="_xlnm.Print_Area" localSheetId="11">'تعدیل قیمت'!$A$1:$J$11</definedName>
    <definedName name="_xlnm.Print_Area" localSheetId="8">'درآمد سپرده بانکی'!$A$1:$G$11</definedName>
    <definedName name="_xlnm.Print_Area" localSheetId="7">'درآمد سرمایه گذاری در اوراق بها'!$A$1:$I$11</definedName>
    <definedName name="_xlnm.Print_Area" localSheetId="6">'درآمد سرمایه گذاری در سهام و ص '!$A$1:$K$14</definedName>
    <definedName name="_xlnm.Print_Area" localSheetId="12">'درآمد سود سهام'!$A$1:$M$8</definedName>
    <definedName name="_xlnm.Print_Area" localSheetId="15">'درآمد ناشی از تغییر قیمت اوراق '!$A$1:$I$13</definedName>
    <definedName name="_xlnm.Print_Area" localSheetId="14">'درآمد ناشی ازفروش'!$A$1:$I$11</definedName>
    <definedName name="_xlnm.Print_Area" localSheetId="5">درآمدها!$A$1:$S$11</definedName>
    <definedName name="_xlnm.Print_Area" localSheetId="9">'سایر درآمدها'!$A$1:$C$10</definedName>
    <definedName name="_xlnm.Print_Area" localSheetId="3">سپرده!$A$1:$J$16</definedName>
    <definedName name="_xlnm.Print_Area" localSheetId="13">'سود اوراق بهادار و سپرده بانکی'!$A$1:$J$9</definedName>
    <definedName name="_xlnm.Print_Area" localSheetId="4">'گواهی سپرده'!$A$1:$P$13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B9" i="8"/>
  <c r="E10" i="7"/>
  <c r="G10" i="7" s="1"/>
  <c r="G9" i="7"/>
  <c r="F10" i="7" l="1"/>
  <c r="D10" i="7"/>
  <c r="K13" i="5"/>
  <c r="J13" i="5"/>
  <c r="I13" i="5"/>
  <c r="H13" i="5"/>
  <c r="G13" i="5"/>
  <c r="F13" i="5"/>
  <c r="E13" i="5"/>
  <c r="D13" i="5"/>
  <c r="C13" i="5"/>
  <c r="B13" i="5"/>
  <c r="E10" i="11"/>
  <c r="D10" i="11"/>
  <c r="C10" i="11"/>
  <c r="J11" i="2"/>
  <c r="I11" i="2"/>
  <c r="H11" i="2"/>
  <c r="G11" i="2"/>
  <c r="F11" i="2"/>
  <c r="E11" i="2"/>
  <c r="M12" i="1"/>
  <c r="L12" i="1"/>
  <c r="K12" i="1"/>
  <c r="J12" i="1"/>
  <c r="I12" i="1"/>
  <c r="H12" i="1"/>
  <c r="G12" i="1"/>
  <c r="F12" i="1"/>
  <c r="E12" i="1"/>
  <c r="D12" i="1"/>
  <c r="C12" i="1"/>
  <c r="B12" i="1"/>
  <c r="I9" i="14"/>
  <c r="H9" i="14"/>
  <c r="G9" i="14"/>
  <c r="F9" i="14"/>
  <c r="E9" i="14"/>
  <c r="D9" i="14"/>
  <c r="C9" i="14"/>
  <c r="B9" i="14"/>
  <c r="I8" i="15"/>
  <c r="H8" i="15"/>
  <c r="G8" i="15"/>
  <c r="F8" i="15"/>
  <c r="E8" i="15"/>
  <c r="D8" i="15"/>
  <c r="C8" i="15"/>
  <c r="B8" i="15"/>
  <c r="J8" i="13"/>
  <c r="I8" i="13"/>
  <c r="H8" i="13"/>
  <c r="G8" i="13"/>
  <c r="F8" i="13"/>
  <c r="E8" i="13"/>
  <c r="D8" i="13"/>
  <c r="J8" i="12"/>
  <c r="I8" i="12"/>
  <c r="H8" i="12"/>
  <c r="G8" i="12"/>
  <c r="F8" i="12"/>
  <c r="E8" i="12"/>
  <c r="D8" i="12"/>
  <c r="C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<sst xmlns="http://schemas.openxmlformats.org/spreadsheetml/2006/main" count="355" uniqueCount="134">
  <si>
    <t>به ‌نام خدا</t>
  </si>
  <si>
    <t xml:space="preserve">صورت وضعیت پرتفوی
</t>
  </si>
  <si>
    <t xml:space="preserve">برای ماه منتهی به 1402/01/31
</t>
  </si>
  <si>
    <t xml:space="preserve">صورت وضعیت پرتفوی </t>
  </si>
  <si>
    <t>برای ماه منتهی به 1402/01/31</t>
  </si>
  <si>
    <t>1- سرمایه گذاری ها</t>
  </si>
  <si>
    <t>1-1-سرمایه‌گذاری در سهام و حق تقدم سهام وصندوق‌های سرمایه‌گذاری</t>
  </si>
  <si>
    <t>1402/01/01</t>
  </si>
  <si>
    <t>تغییرات طی دوره</t>
  </si>
  <si>
    <t>1402/01/31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</si>
  <si>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</si>
  <si>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</si>
  <si>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</si>
  <si>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</si>
  <si>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</si>
  <si>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</si>
  <si>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</si>
  <si>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</si>
  <si>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</si>
  <si>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</si>
  <si>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سر. صنایع ایران (وایرا)</t>
  </si>
  <si>
    <t>نوع دوم کارا (کارا)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</si>
  <si>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</si>
  <si>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</si>
  <si>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</si>
  <si>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</si>
  <si>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</si>
  <si>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</si>
  <si>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</si>
  <si>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</si>
  <si>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</si>
  <si>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</si>
  <si>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</si>
  <si>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</si>
  <si>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</si>
  <si>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</si>
  <si>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</si>
  <si>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</si>
  <si>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</si>
  <si>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</si>
  <si>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</si>
  <si>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</si>
  <si>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</si>
  <si>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1402/01/01 تا تاریخ 1402/01/31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</si>
  <si>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</si>
  <si>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</si>
  <si>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</si>
  <si>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</si>
  <si>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</si>
  <si>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</si>
  <si>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</si>
  <si>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</si>
  <si>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</si>
  <si>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</si>
  <si>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</si>
  <si>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</si>
  <si>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</si>
  <si>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</si>
  <si>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</si>
  <si>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</si>
  <si>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</si>
  <si>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</si>
  <si>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</si>
  <si>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</si>
  <si>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</si>
  <si>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</si>
  <si>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</si>
  <si>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حساب بانک خاورمیانه (کوتاه مدت)</t>
  </si>
  <si>
    <t>1002-10-810-707074647</t>
  </si>
  <si>
    <t>کوتاه مدت</t>
  </si>
  <si>
    <t>-</t>
  </si>
  <si>
    <t>موسسه اعتباری ملل</t>
  </si>
  <si>
    <t>054511213000000628</t>
  </si>
  <si>
    <t>سپرده سرمایه‌گذاری</t>
  </si>
  <si>
    <t>حساب بانک خاورمیانه</t>
  </si>
  <si>
    <t>1002-11-040-707074773</t>
  </si>
  <si>
    <t>جاری</t>
  </si>
  <si>
    <t xml:space="preserve"> </t>
  </si>
  <si>
    <t xml:space="preserve">صورت وضعیت درآمدها </t>
  </si>
  <si>
    <t>برای ماه منتهی به  1402/01/31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</si>
  <si>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</si>
  <si>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</si>
  <si>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</si>
  <si>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</si>
  <si>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</si>
  <si>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</si>
  <si>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</si>
  <si>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</si>
  <si>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</si>
  <si>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</si>
  <si>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</si>
  <si>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</si>
  <si>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</si>
  <si>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</si>
  <si>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</si>
  <si>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1402/01/01 تا  1402/01/31</t>
  </si>
  <si>
    <t>از ابتدای سال مالی تا 1402/01/31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</si>
  <si>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</si>
  <si>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</si>
  <si>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</si>
  <si>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</si>
  <si>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</si>
  <si>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</si>
  <si>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</si>
  <si>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</si>
  <si>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</si>
  <si>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</si>
  <si>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</si>
  <si>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</si>
  <si>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</si>
  <si>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</si>
  <si>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</si>
  <si>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</si>
  <si>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</si>
  <si>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</si>
  <si>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</si>
  <si>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</si>
  <si>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</si>
  <si>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</si>
  <si>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</si>
  <si>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</si>
  <si>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</si>
  <si>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</si>
  <si>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</si>
  <si>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</si>
  <si>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</si>
  <si>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</si>
  <si>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</si>
  <si>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صندوق سرمایه گذاری اختصاصی بازارگردانی سورین</t>
  </si>
  <si>
    <t>از 1402/01/01 تا 1402/01/31</t>
  </si>
  <si>
    <t>سپرده گذاری بلند مدت</t>
  </si>
  <si>
    <t>2,789</t>
  </si>
  <si>
    <t>13,948</t>
  </si>
  <si>
    <t>1.87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</si>
</sst>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;"/>
    <numFmt numFmtId="165" formatCode="#,##0.00;\(#,##0.00\);"/>
    <numFmt numFmtId="166" formatCode="#,##0\ ;[Red]\(#,##0\);\-\ ;"/>
    <numFmt numFmtId="167" formatCode="#,##0.00;[Red]#,##0.00"/>
  </numFmts>
  <fonts count="37">
    <font>
      <sz val="11"/>
      <color theme="1"/>
      <name val="B Nazanin"/>
      <family val="2"/>
      <scheme val="minor"/>
    </font>
    <font>
      <b/>
      <sz val="12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sz val="20"/>
      <color theme="1"/>
      <name val="B Nazanin"/>
      <charset val="178"/>
    </font>
    <font>
      <sz val="10"/>
      <color theme="1"/>
      <name val="B Nazanin"/>
      <charset val="178"/>
    </font>
    <font>
      <sz val="12"/>
      <color rgb="FF0062AC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  <scheme val="minor"/>
    </font>
    <font>
      <sz val="11"/>
      <color rgb="FF0062AC"/>
      <name val="B Nazanin"/>
      <charset val="178"/>
      <scheme val="minor"/>
    </font>
    <font>
      <sz val="16"/>
      <color theme="1"/>
      <name val="B Nazanin"/>
      <charset val="178"/>
    </font>
    <font>
      <sz val="11"/>
      <color theme="1"/>
      <name val="B Nazanin"/>
      <charset val="178"/>
    </font>
    <font>
      <sz val="8"/>
      <color theme="1"/>
      <name val="B Nazanin"/>
      <charset val="178"/>
    </font>
    <font>
      <sz val="8"/>
      <color rgb="FF000000"/>
      <name val="B Nazanin"/>
      <charset val="178"/>
    </font>
    <font>
      <sz val="8"/>
      <color rgb="FF0062AC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26"/>
      <color theme="1"/>
      <name val="B Nazanin"/>
      <charset val="178"/>
    </font>
    <font>
      <sz val="18"/>
      <color theme="1"/>
      <name val="B Nazanin"/>
      <charset val="178"/>
    </font>
    <font>
      <sz val="11"/>
      <color theme="1"/>
      <name val="B Nazanin"/>
      <charset val="178"/>
    </font>
    <font>
      <b/>
      <u/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  <scheme val="minor"/>
    </font>
    <font>
      <b/>
      <sz val="11"/>
      <color theme="1"/>
      <name val="B Nazanin"/>
      <charset val="178"/>
    </font>
    <font>
      <b/>
      <sz val="12"/>
      <color rgb="FF0062AC"/>
      <name val="B Nazanin"/>
      <charset val="178"/>
    </font>
    <font>
      <b/>
      <sz val="12"/>
      <color rgb="FF0062AC"/>
      <name val="B Nazanin"/>
      <charset val="178"/>
      <scheme val="minor"/>
    </font>
    <font>
      <b/>
      <sz val="11"/>
      <color rgb="FF0062AC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family val="2"/>
      <charset val="178"/>
    </font>
    <font>
      <b/>
      <sz val="11"/>
      <color rgb="FF000000"/>
      <name val="B Nazanin"/>
      <charset val="178"/>
    </font>
    <font>
      <b/>
      <sz val="10"/>
      <color rgb="FF000000"/>
      <name val="B Nazanin"/>
      <charset val="178"/>
    </font>
    <font>
      <b/>
      <i/>
      <sz val="10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 applyNumberFormat="1" applyFont="1" applyFill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>
      <alignment vertical="top" wrapText="1"/>
    </xf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 readingOrder="2"/>
    </xf>
    <xf numFmtId="0" fontId="10" fillId="0" borderId="0" xfId="0" applyNumberFormat="1" applyFont="1" applyFill="1" applyBorder="1" applyAlignment="1">
      <alignment vertical="center" readingOrder="2"/>
    </xf>
    <xf numFmtId="0" fontId="8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readingOrder="2"/>
    </xf>
    <xf numFmtId="0" fontId="1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readingOrder="2"/>
    </xf>
    <xf numFmtId="0" fontId="8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right" vertical="center" readingOrder="2"/>
    </xf>
    <xf numFmtId="0" fontId="15" fillId="0" borderId="0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horizontal="right" vertical="center" readingOrder="2"/>
    </xf>
    <xf numFmtId="164" fontId="15" fillId="0" borderId="0" xfId="0" applyNumberFormat="1" applyFont="1" applyFill="1" applyBorder="1" applyAlignment="1">
      <alignment horizontal="center" vertical="center" readingOrder="2"/>
    </xf>
    <xf numFmtId="165" fontId="15" fillId="0" borderId="0" xfId="0" applyNumberFormat="1" applyFont="1" applyFill="1" applyBorder="1" applyAlignment="1">
      <alignment horizontal="center" vertical="center" readingOrder="2"/>
    </xf>
    <xf numFmtId="165" fontId="16" fillId="0" borderId="0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horizontal="center" vertical="center" readingOrder="2"/>
    </xf>
    <xf numFmtId="165" fontId="16" fillId="0" borderId="2" xfId="0" applyNumberFormat="1" applyFont="1" applyFill="1" applyBorder="1" applyAlignment="1">
      <alignment horizontal="center" vertical="center" readingOrder="2"/>
    </xf>
    <xf numFmtId="0" fontId="11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right" vertical="center" readingOrder="1"/>
    </xf>
    <xf numFmtId="0" fontId="15" fillId="0" borderId="0" xfId="0" applyNumberFormat="1" applyFont="1" applyFill="1" applyBorder="1" applyAlignment="1">
      <alignment horizontal="right" vertical="center" readingOrder="1"/>
    </xf>
    <xf numFmtId="49" fontId="15" fillId="0" borderId="0" xfId="0" applyNumberFormat="1" applyFont="1" applyFill="1" applyBorder="1" applyAlignment="1">
      <alignment horizontal="right" vertical="center" readingOrder="2"/>
    </xf>
    <xf numFmtId="165" fontId="17" fillId="0" borderId="0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center" vertical="center" readingOrder="2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15" fillId="0" borderId="0" xfId="0" applyNumberFormat="1" applyFont="1" applyFill="1" applyBorder="1" applyAlignment="1">
      <alignment horizontal="right" vertical="center" wrapText="1" readingOrder="2"/>
    </xf>
    <xf numFmtId="165" fontId="15" fillId="0" borderId="0" xfId="0" applyNumberFormat="1" applyFont="1" applyFill="1" applyBorder="1" applyAlignment="1">
      <alignment horizontal="center" vertical="center" wrapText="1" readingOrder="2"/>
    </xf>
    <xf numFmtId="164" fontId="15" fillId="0" borderId="2" xfId="0" applyNumberFormat="1" applyFont="1" applyFill="1" applyBorder="1" applyAlignment="1">
      <alignment horizontal="center" vertical="center" readingOrder="2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 readingOrder="2"/>
    </xf>
    <xf numFmtId="0" fontId="2" fillId="0" borderId="0" xfId="0" applyNumberFormat="1" applyFont="1" applyFill="1" applyBorder="1" applyAlignment="1">
      <alignment vertical="center" readingOrder="2"/>
    </xf>
    <xf numFmtId="0" fontId="12" fillId="0" borderId="0" xfId="0" applyNumberFormat="1" applyFont="1" applyFill="1" applyBorder="1" applyAlignment="1">
      <alignment vertical="center" readingOrder="2"/>
    </xf>
    <xf numFmtId="0" fontId="31" fillId="0" borderId="0" xfId="0" applyNumberFormat="1" applyFont="1" applyFill="1" applyBorder="1" applyAlignment="1">
      <alignment horizontal="center" vertical="center" readingOrder="2"/>
    </xf>
    <xf numFmtId="0" fontId="31" fillId="0" borderId="1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right" vertical="center"/>
    </xf>
    <xf numFmtId="0" fontId="31" fillId="0" borderId="0" xfId="0" applyNumberFormat="1" applyFont="1" applyFill="1" applyBorder="1" applyAlignment="1">
      <alignment horizontal="center" vertical="center" wrapText="1" readingOrder="2"/>
    </xf>
    <xf numFmtId="0" fontId="31" fillId="0" borderId="1" xfId="0" applyNumberFormat="1" applyFont="1" applyFill="1" applyBorder="1" applyAlignment="1">
      <alignment horizontal="center" vertical="center" wrapText="1" readingOrder="2"/>
    </xf>
    <xf numFmtId="0" fontId="26" fillId="0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vertical="center" readingOrder="2"/>
    </xf>
    <xf numFmtId="0" fontId="35" fillId="0" borderId="3" xfId="0" applyFont="1" applyBorder="1" applyAlignment="1">
      <alignment horizontal="center" vertical="center" readingOrder="2"/>
    </xf>
    <xf numFmtId="0" fontId="35" fillId="0" borderId="1" xfId="0" applyFont="1" applyBorder="1" applyAlignment="1">
      <alignment horizontal="center" vertical="center" readingOrder="2"/>
    </xf>
    <xf numFmtId="0" fontId="35" fillId="0" borderId="0" xfId="0" applyFont="1" applyAlignment="1">
      <alignment vertical="center" readingOrder="2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 readingOrder="2"/>
    </xf>
    <xf numFmtId="0" fontId="31" fillId="0" borderId="0" xfId="0" applyFont="1" applyAlignment="1">
      <alignment horizontal="right" vertical="center"/>
    </xf>
    <xf numFmtId="3" fontId="31" fillId="0" borderId="0" xfId="0" applyNumberFormat="1" applyFont="1" applyAlignment="1">
      <alignment horizontal="center" vertical="center"/>
    </xf>
    <xf numFmtId="0" fontId="33" fillId="2" borderId="10" xfId="0" applyFont="1" applyFill="1" applyBorder="1" applyAlignment="1">
      <alignment horizontal="right" vertical="center"/>
    </xf>
    <xf numFmtId="3" fontId="35" fillId="3" borderId="11" xfId="0" applyNumberFormat="1" applyFont="1" applyFill="1" applyBorder="1" applyAlignment="1">
      <alignment horizontal="center" vertical="center" readingOrder="2"/>
    </xf>
    <xf numFmtId="0" fontId="25" fillId="0" borderId="0" xfId="0" applyFont="1"/>
    <xf numFmtId="0" fontId="31" fillId="0" borderId="1" xfId="0" applyFont="1" applyBorder="1"/>
    <xf numFmtId="0" fontId="31" fillId="0" borderId="3" xfId="0" applyFont="1" applyBorder="1" applyAlignment="1">
      <alignment horizontal="center" vertical="center"/>
    </xf>
    <xf numFmtId="0" fontId="25" fillId="0" borderId="1" xfId="0" applyFont="1" applyBorder="1"/>
    <xf numFmtId="0" fontId="34" fillId="0" borderId="0" xfId="0" applyFont="1" applyAlignment="1">
      <alignment horizontal="right" vertical="center" readingOrder="2"/>
    </xf>
    <xf numFmtId="0" fontId="34" fillId="0" borderId="1" xfId="0" applyFont="1" applyBorder="1" applyAlignment="1">
      <alignment horizontal="center" vertical="center" readingOrder="2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4" borderId="0" xfId="0" applyFont="1" applyFill="1" applyAlignment="1">
      <alignment horizontal="center" vertical="center" wrapText="1" readingOrder="2"/>
    </xf>
    <xf numFmtId="0" fontId="31" fillId="4" borderId="0" xfId="0" applyFont="1" applyFill="1" applyAlignment="1">
      <alignment horizontal="center" vertical="center" readingOrder="2"/>
    </xf>
    <xf numFmtId="0" fontId="31" fillId="3" borderId="0" xfId="0" applyFont="1" applyFill="1" applyAlignment="1">
      <alignment horizontal="right" vertical="center" wrapText="1" readingOrder="2"/>
    </xf>
    <xf numFmtId="0" fontId="31" fillId="3" borderId="11" xfId="0" applyFont="1" applyFill="1" applyBorder="1" applyAlignment="1">
      <alignment horizontal="center" vertical="center" readingOrder="2"/>
    </xf>
    <xf numFmtId="0" fontId="31" fillId="0" borderId="0" xfId="0" applyFont="1" applyAlignment="1">
      <alignment vertical="center"/>
    </xf>
    <xf numFmtId="0" fontId="31" fillId="4" borderId="0" xfId="0" applyFont="1" applyFill="1" applyAlignment="1">
      <alignment horizontal="right" vertical="center"/>
    </xf>
    <xf numFmtId="0" fontId="31" fillId="3" borderId="0" xfId="0" applyFont="1" applyFill="1" applyAlignment="1">
      <alignment horizontal="right" vertical="center" readingOrder="2"/>
    </xf>
    <xf numFmtId="3" fontId="31" fillId="3" borderId="11" xfId="0" applyNumberFormat="1" applyFont="1" applyFill="1" applyBorder="1" applyAlignment="1">
      <alignment horizontal="center" vertical="center"/>
    </xf>
    <xf numFmtId="3" fontId="36" fillId="3" borderId="11" xfId="0" applyNumberFormat="1" applyFont="1" applyFill="1" applyBorder="1" applyAlignment="1">
      <alignment horizontal="center" vertical="center" wrapText="1" readingOrder="2"/>
    </xf>
    <xf numFmtId="3" fontId="36" fillId="3" borderId="11" xfId="0" applyNumberFormat="1" applyFont="1" applyFill="1" applyBorder="1" applyAlignment="1">
      <alignment horizontal="center" vertical="center" readingOrder="2"/>
    </xf>
    <xf numFmtId="0" fontId="31" fillId="0" borderId="0" xfId="0" applyFont="1" applyAlignment="1">
      <alignment horizontal="center" vertical="center" readingOrder="2"/>
    </xf>
    <xf numFmtId="0" fontId="31" fillId="0" borderId="1" xfId="0" applyFont="1" applyBorder="1" applyAlignment="1">
      <alignment horizontal="center" vertical="center" readingOrder="2"/>
    </xf>
    <xf numFmtId="0" fontId="31" fillId="0" borderId="1" xfId="0" applyFont="1" applyBorder="1" applyAlignment="1">
      <alignment horizontal="center" vertical="center"/>
    </xf>
    <xf numFmtId="166" fontId="31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167" fontId="31" fillId="3" borderId="11" xfId="0" applyNumberFormat="1" applyFont="1" applyFill="1" applyBorder="1" applyAlignment="1">
      <alignment horizontal="center" vertical="center"/>
    </xf>
    <xf numFmtId="166" fontId="31" fillId="3" borderId="11" xfId="0" applyNumberFormat="1" applyFont="1" applyFill="1" applyBorder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right" vertical="center"/>
    </xf>
    <xf numFmtId="0" fontId="31" fillId="3" borderId="12" xfId="0" applyFont="1" applyFill="1" applyBorder="1" applyAlignment="1">
      <alignment horizontal="center" vertical="center" readingOrder="2"/>
    </xf>
    <xf numFmtId="3" fontId="31" fillId="3" borderId="11" xfId="0" applyNumberFormat="1" applyFont="1" applyFill="1" applyBorder="1" applyAlignment="1">
      <alignment horizontal="center" vertical="center" readingOrder="2"/>
    </xf>
    <xf numFmtId="0" fontId="31" fillId="0" borderId="8" xfId="0" applyFont="1" applyBorder="1" applyAlignment="1">
      <alignment horizontal="center" vertical="center" readingOrder="2"/>
    </xf>
    <xf numFmtId="0" fontId="31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readingOrder="2"/>
    </xf>
    <xf numFmtId="0" fontId="31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3" borderId="0" xfId="0" applyFont="1" applyFill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167" fontId="31" fillId="0" borderId="11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right" vertical="center"/>
    </xf>
    <xf numFmtId="0" fontId="35" fillId="4" borderId="0" xfId="0" applyFont="1" applyFill="1" applyAlignment="1">
      <alignment horizontal="center" vertical="center" readingOrder="2"/>
    </xf>
    <xf numFmtId="3" fontId="35" fillId="4" borderId="0" xfId="0" applyNumberFormat="1" applyFont="1" applyFill="1" applyAlignment="1">
      <alignment horizontal="center" vertical="center" readingOrder="2"/>
    </xf>
    <xf numFmtId="0" fontId="35" fillId="3" borderId="11" xfId="0" applyFont="1" applyFill="1" applyBorder="1" applyAlignment="1">
      <alignment horizontal="center" vertical="center" readingOrder="1"/>
    </xf>
    <xf numFmtId="0" fontId="35" fillId="3" borderId="11" xfId="0" applyFont="1" applyFill="1" applyBorder="1" applyAlignment="1">
      <alignment horizontal="center" vertical="center" readingOrder="2"/>
    </xf>
    <xf numFmtId="0" fontId="1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 readingOrder="2"/>
    </xf>
    <xf numFmtId="0" fontId="31" fillId="0" borderId="1" xfId="0" applyNumberFormat="1" applyFont="1" applyFill="1" applyBorder="1" applyAlignment="1">
      <alignment horizontal="center" vertical="center" readingOrder="2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 readingOrder="2"/>
    </xf>
    <xf numFmtId="0" fontId="27" fillId="0" borderId="0" xfId="0" applyFont="1" applyAlignment="1">
      <alignment horizontal="right" vertical="center" readingOrder="2"/>
    </xf>
    <xf numFmtId="0" fontId="31" fillId="0" borderId="1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readingOrder="2"/>
    </xf>
    <xf numFmtId="0" fontId="31" fillId="0" borderId="1" xfId="0" applyFont="1" applyBorder="1" applyAlignment="1">
      <alignment horizontal="center" vertical="center" readingOrder="2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readingOrder="2"/>
    </xf>
    <xf numFmtId="0" fontId="31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 readingOrder="2"/>
    </xf>
    <xf numFmtId="0" fontId="31" fillId="0" borderId="2" xfId="0" applyNumberFormat="1" applyFont="1" applyFill="1" applyBorder="1" applyAlignment="1">
      <alignment horizontal="center" vertical="center" wrapText="1" readingOrder="2"/>
    </xf>
    <xf numFmtId="0" fontId="31" fillId="0" borderId="1" xfId="0" applyNumberFormat="1" applyFont="1" applyFill="1" applyBorder="1" applyAlignment="1">
      <alignment horizontal="center" vertical="center" wrapText="1" readingOrder="2"/>
    </xf>
    <xf numFmtId="0" fontId="28" fillId="0" borderId="0" xfId="0" applyFont="1" applyAlignment="1">
      <alignment horizontal="right" vertical="center" readingOrder="2"/>
    </xf>
    <xf numFmtId="0" fontId="31" fillId="0" borderId="0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 readingOrder="2"/>
    </xf>
    <xf numFmtId="0" fontId="31" fillId="0" borderId="2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 readingOrder="2"/>
    </xf>
    <xf numFmtId="0" fontId="35" fillId="0" borderId="1" xfId="0" applyFont="1" applyBorder="1" applyAlignment="1">
      <alignment horizontal="center" vertical="center" readingOrder="2"/>
    </xf>
    <xf numFmtId="0" fontId="29" fillId="0" borderId="0" xfId="0" applyFont="1" applyAlignment="1">
      <alignment horizontal="right" vertical="center" readingOrder="2"/>
    </xf>
    <xf numFmtId="0" fontId="34" fillId="0" borderId="1" xfId="0" applyNumberFormat="1" applyFont="1" applyFill="1" applyBorder="1" applyAlignment="1">
      <alignment horizontal="center" vertical="center" readingOrder="2"/>
    </xf>
    <xf numFmtId="0" fontId="31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readingOrder="2"/>
    </xf>
    <xf numFmtId="0" fontId="35" fillId="0" borderId="3" xfId="0" applyFont="1" applyBorder="1" applyAlignment="1">
      <alignment horizontal="center" vertical="center" readingOrder="2"/>
    </xf>
    <xf numFmtId="0" fontId="31" fillId="0" borderId="3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readingOrder="2"/>
    </xf>
    <xf numFmtId="0" fontId="34" fillId="0" borderId="1" xfId="0" applyFont="1" applyBorder="1" applyAlignment="1">
      <alignment horizontal="center" vertical="center" readingOrder="2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31" fillId="0" borderId="1" xfId="0" applyFont="1" applyBorder="1" applyAlignment="1">
      <alignment horizontal="center" vertical="center" wrapText="1" readingOrder="2"/>
    </xf>
    <xf numFmtId="0" fontId="31" fillId="0" borderId="2" xfId="0" applyFont="1" applyBorder="1" applyAlignment="1">
      <alignment horizontal="center" vertical="center" wrapText="1" readingOrder="2"/>
    </xf>
    <xf numFmtId="0" fontId="36" fillId="3" borderId="11" xfId="0" applyFont="1" applyFill="1" applyBorder="1" applyAlignment="1">
      <alignment horizontal="right" vertical="center" wrapText="1" readingOrder="2"/>
    </xf>
    <xf numFmtId="0" fontId="36" fillId="3" borderId="11" xfId="0" applyFont="1" applyFill="1" applyBorder="1" applyAlignment="1">
      <alignment horizontal="center" vertical="center" wrapText="1" readingOrder="2"/>
    </xf>
    <xf numFmtId="0" fontId="31" fillId="4" borderId="2" xfId="0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14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right" vertical="center" readingOrder="2"/>
    </xf>
    <xf numFmtId="0" fontId="14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/>
    </xf>
    <xf numFmtId="166" fontId="33" fillId="0" borderId="0" xfId="0" applyNumberFormat="1" applyFont="1" applyAlignment="1">
      <alignment horizontal="right" vertical="center"/>
    </xf>
    <xf numFmtId="0" fontId="31" fillId="3" borderId="14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139">
    <dxf>
      <numFmt numFmtId="0" formatCode="General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double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double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166" formatCode="#,##0\ ;[Red]\(#,##0\);\-\ ;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fill>
        <patternFill patternType="solid">
          <fgColor indexed="64"/>
          <bgColor theme="4" tint="0.59999389629810485"/>
        </patternFill>
      </fill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border diagonalUp="0" diagonalDown="0">
        <left/>
        <right/>
        <top style="medium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166" formatCode="#,##0\ ;[Red]\(#,##0\);\-\ 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166" formatCode="#,##0\ ;[Red]\(#,##0\);\-\ 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9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z val="9"/>
        <charset val="178"/>
      </font>
      <alignment horizontal="center" vertical="center" textRotation="0" wrapText="0" indent="0" justifyLastLine="0" shrinkToFit="0" readingOrder="0"/>
    </dxf>
    <dxf>
      <font>
        <b/>
        <sz val="9"/>
        <charset val="178"/>
      </font>
      <alignment horizontal="center" vertical="center" textRotation="0" wrapText="0" indent="0" justifyLastLine="0" shrinkToFit="0" readingOrder="0"/>
    </dxf>
    <dxf>
      <font>
        <b/>
        <sz val="9"/>
        <charset val="178"/>
      </font>
      <alignment horizontal="center" vertic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0"/>
        <color theme="1"/>
        <name val="B Nazanin"/>
        <charset val="178"/>
        <scheme val="none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2" headerRowCount="0">
  <tableColumns count="13">
    <tableColumn id="1" xr3:uid="{00000000-0010-0000-0000-000001000000}" name="سر. صنایع ایران (وایرا)" dataDxfId="138"/>
    <tableColumn id="2" xr3:uid="{00000000-0010-0000-0000-000002000000}" name="80911"/>
    <tableColumn id="3" xr3:uid="{00000000-0010-0000-0000-000003000000}" name="168117301.0000"/>
    <tableColumn id="4" xr3:uid="{00000000-0010-0000-0000-000004000000}" name="186600667.0000"/>
    <tableColumn id="5" xr3:uid="{00000000-0010-0000-0000-000005000000}" name="23500541"/>
    <tableColumn id="6" xr3:uid="{00000000-0010-0000-0000-000006000000}" name="61199475080.0000"/>
    <tableColumn id="7" xr3:uid="{00000000-0010-0000-0000-000007000000}" name="14792029"/>
    <tableColumn id="8" xr3:uid="{00000000-0010-0000-0000-000008000000}" name="37767991626.0000"/>
    <tableColumn id="9" xr3:uid="{00000000-0010-0000-0000-000009000000}" name="8789423"/>
    <tableColumn id="10" xr3:uid="{00000000-0010-0000-0000-00000A000000}" name="2,789"/>
    <tableColumn id="11" xr3:uid="{00000000-0010-0000-0000-00000B000000}" name="23599600755.0000"/>
    <tableColumn id="12" xr3:uid="{00000000-0010-0000-0000-00000C000000}" name="24495070338.0000"/>
    <tableColumn id="13" xr3:uid="{00000000-0010-0000-0000-00000D000000}" name="17.81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B6E2A1F-8B61-4A74-9CBD-17AEBD4E7DD4}" name="Table1220" displayName="Table1220" ref="A9:G9" headerRowCount="0" headerRowDxfId="60" dataDxfId="59" totalsRowDxfId="58">
  <tableColumns count="7">
    <tableColumn id="1" xr3:uid="{048A467B-C77F-4356-8A0D-ADA06AE1664F}" name="جمع" dataDxfId="57"/>
    <tableColumn id="2" xr3:uid="{4D410460-221F-4363-BFE9-AF1CA13E180B}" name="0" dataDxfId="56"/>
    <tableColumn id="3" xr3:uid="{0090EB6D-C807-4B55-BF67-C4A5E0D9F74F}" name="Column3" dataDxfId="55"/>
    <tableColumn id="4" xr3:uid="{81F2FA6E-FD73-4F7F-8A30-81C10592CE4C}" name="Column4" dataDxfId="54"/>
    <tableColumn id="5" xr3:uid="{A5B57658-1AAF-45F8-80D3-5337870AA8FC}" name="Column5" dataDxfId="53"/>
    <tableColumn id="6" xr3:uid="{33F58F2A-8637-4141-95F5-96A3E007AC49}" name="Column6" dataDxfId="52"/>
    <tableColumn id="7" xr3:uid="{330FB2E8-BB93-454F-A792-57D531E39AF4}" name="Column7" dataDxfId="51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37E7B98-0920-434C-8B5F-9F0AD3642D27}" name="Table422" displayName="Table422" ref="A7:J8" headerRowCount="0" headerRowDxfId="50" dataDxfId="49" totalsRowDxfId="48">
  <tableColumns count="10">
    <tableColumn id="1" xr3:uid="{E43DBBA9-7840-4AA1-94AC-23614DBBA6A7}" name="سر. صنایع ایران (وایرا)" dataDxfId="47"/>
    <tableColumn id="2" xr3:uid="{54A62EC8-1016-458E-B5C3-2065894807E6}" name="1401/10/28" dataDxfId="46"/>
    <tableColumn id="3" xr3:uid="{E258CAEE-6D69-4FAD-B98B-2C7CF04824EC}" name="1518677" dataDxfId="45"/>
    <tableColumn id="4" xr3:uid="{F52D19D2-0F7F-4E10-B8FB-0481EF920743}" name="40.0000" dataDxfId="44"/>
    <tableColumn id="5" xr3:uid="{EF70A006-33D4-4C00-BEDB-A44CF8BD92CF}" name="60747080" dataDxfId="43"/>
    <tableColumn id="6" xr3:uid="{B84B2798-3F9D-40BD-AC5E-3C665EB3D728}" name="-8637364" dataDxfId="42"/>
    <tableColumn id="7" xr3:uid="{25298414-0B1D-43DB-A489-1B0C0B1A4C45}" name="52109716" dataDxfId="41"/>
    <tableColumn id="8" xr3:uid="{6D7D86B0-3D2F-4D73-83F5-9ABAA0861C46}" name="Column8" dataDxfId="40"/>
    <tableColumn id="9" xr3:uid="{B319C784-69B8-41E3-BB68-BA39C4E5C493}" name="Column9" dataDxfId="39"/>
    <tableColumn id="10" xr3:uid="{7FEC7F58-1B74-4265-A8DF-14BCF0DF4302}" name="Column10" dataDxfId="38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C2DDF58-2ECD-4F96-B636-3387ECF88625}" name="Table523" displayName="Table523" ref="A7:J8" headerRowCount="0" headerRowDxfId="37" dataDxfId="36" totalsRowDxfId="35">
  <tableColumns count="10">
    <tableColumn id="1" xr3:uid="{C137DAFA-7E4D-49BB-AD36-B93E02EA0EAF}" name="جمع" dataDxfId="34"/>
    <tableColumn id="2" xr3:uid="{C0061ACC-EEE0-4872-BA2F-FE7EB422841C}" name="Column2" dataDxfId="33"/>
    <tableColumn id="3" xr3:uid="{C0EF64E7-313B-4336-9A89-73E18563CE6A}" name="Column3" dataDxfId="32"/>
    <tableColumn id="4" xr3:uid="{63C2F0D9-D8AD-4B83-8409-62CF984C8A35}" name="Column4" dataDxfId="31"/>
    <tableColumn id="5" xr3:uid="{78496550-484B-422A-9530-4FB4E96E9682}" name="0" dataDxfId="30"/>
    <tableColumn id="6" xr3:uid="{3FF5E8E0-A046-44AE-A354-FA914FFC85C6}" name="Column6" dataDxfId="29"/>
    <tableColumn id="7" xr3:uid="{18C87E36-2E50-4D95-AAE4-CCFB350BA363}" name="Column7" dataDxfId="28"/>
    <tableColumn id="8" xr3:uid="{64B26A3C-C0D1-41B8-B6A6-FD0AEFB7FC87}" name="Column8" dataDxfId="27"/>
    <tableColumn id="9" xr3:uid="{9BDF8999-BDC5-4EF5-8D87-69524BAD050C}" name="Column9" dataDxfId="26"/>
    <tableColumn id="10" xr3:uid="{CFD45556-4E35-477D-9F7F-F058FAB60E13}" name="Column10" dataDxfId="25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FE319E3-B188-492D-A499-27ADE33DCCB8}" name="Table625" displayName="Table625" ref="A7:I8" headerRowCount="0" headerRowDxfId="24" dataDxfId="23" totalsRowDxfId="22">
  <tableColumns count="9">
    <tableColumn id="1" xr3:uid="{ECD16DC5-7206-44D6-BCE2-BA7D14F51711}" name="سر. صنایع ایران (وایرا)" dataDxfId="21"/>
    <tableColumn id="2" xr3:uid="{6053BDE6-7073-48D2-8FA2-EE04DADDB1AD}" name="16377068" dataDxfId="20"/>
    <tableColumn id="3" xr3:uid="{463883EF-E3A4-4973-9F26-06845C484A13}" name="34727268400" dataDxfId="19"/>
    <tableColumn id="4" xr3:uid="{072079DC-DCEB-45D5-B512-9E8E7D73B45F}" name="-32653997384.0000" dataDxfId="18"/>
    <tableColumn id="5" xr3:uid="{AB9C0526-9E4A-4251-97FE-E2156DFCAE07}" name="2073271016.0000" dataDxfId="17"/>
    <tableColumn id="6" xr3:uid="{0D154E56-CDD2-4DD9-AA49-0105461AA40D}" name="17227068" dataDxfId="16"/>
    <tableColumn id="7" xr3:uid="{291798E9-F87D-4AAC-B95E-8BE17E136C3C}" name="36434220188.0000" dataDxfId="15"/>
    <tableColumn id="8" xr3:uid="{29429E6A-B779-47BF-9E1D-3DCAFBD980A3}" name="-34302147384.0000" dataDxfId="14"/>
    <tableColumn id="9" xr3:uid="{695B33BE-80FD-4CD6-9C31-DC0A7EC1F96B}" name="2132072804.0000" dataDxfId="13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1E55E0B-F686-4582-B0C5-A686E1967CE4}" name="Table727" displayName="Table727" ref="A7:I9" headerRowCount="0" headerRowDxfId="12" dataDxfId="11" totalsRowDxfId="10">
  <tableColumns count="9">
    <tableColumn id="1" xr3:uid="{CBF953B4-90E8-4E67-BAF7-8A6D42903AD8}" name="سر. صنایع ایران (وایرا)" dataDxfId="9"/>
    <tableColumn id="2" xr3:uid="{9C1FFCF3-B83D-4193-B330-439039AE2BEC}" name="1518677" dataDxfId="8"/>
    <tableColumn id="3" xr3:uid="{FE734CB5-0D75-46D4-88E5-365F607D1F17}" name="3283919353" dataDxfId="7"/>
    <tableColumn id="4" xr3:uid="{0110F036-2236-44B8-B366-CA4333F8B58B}" name="-3685563662" dataDxfId="6"/>
    <tableColumn id="5" xr3:uid="{22983124-5E7F-41CE-8BF6-5E198E5F8C77}" name="-401644309" dataDxfId="5"/>
    <tableColumn id="6" xr3:uid="{C8330341-BE16-4E39-83D7-C33D5CBDE43A}" name="Column6" dataDxfId="4"/>
    <tableColumn id="7" xr3:uid="{32680453-96F4-4E2F-B0C7-0580602123EA}" name="20593862751" dataDxfId="3"/>
    <tableColumn id="8" xr3:uid="{57DCB1C0-6CD0-497B-9857-B632C492EE5F}" name="-3092851633" dataDxfId="2"/>
    <tableColumn id="9" xr3:uid="{3277E250-0C28-4E45-A95D-353864B7BE40}" name="191067720" dataDxfId="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6617673-2FC8-461A-B9BF-F8A9427D9B63}" name="Table228" displayName="Table228" ref="A9:S9" headerRowCount="0" headerRowDxfId="137" dataDxfId="136" totalsRowDxfId="135">
  <tableColumns count="19">
    <tableColumn id="1" xr3:uid="{3851E48E-175B-4923-9678-68C459CDF057}" name="جمع" dataDxfId="134"/>
    <tableColumn id="2" xr3:uid="{BA3F831C-A988-4EAF-8753-9365A0CDE685}" name="Column2" dataDxfId="133"/>
    <tableColumn id="3" xr3:uid="{5088C168-DCAC-4ABE-896E-66F59259F0DB}" name="Column3" dataDxfId="132"/>
    <tableColumn id="4" xr3:uid="{3C7327D5-DE93-45EA-B512-9B3164C25E21}" name="Column4" dataDxfId="131"/>
    <tableColumn id="5" xr3:uid="{B5F9B0D7-8F69-4E61-83F1-F34E7B2506A9}" name="Column5" dataDxfId="130"/>
    <tableColumn id="6" xr3:uid="{0B8E6CD9-97D7-49E3-874F-A33473C2387F}" name="Column6" dataDxfId="129"/>
    <tableColumn id="7" xr3:uid="{960D3EB9-A4BE-45E0-86D4-A2E2FDF2B4E7}" name="Column7" dataDxfId="128"/>
    <tableColumn id="8" xr3:uid="{C07A0DC7-78B3-4A96-A998-C440337874FE}" name="0" dataDxfId="127"/>
    <tableColumn id="9" xr3:uid="{7F0471F7-7F7F-4C5C-B5BC-E495A3AD0BA1}" name="Column9" dataDxfId="126"/>
    <tableColumn id="10" xr3:uid="{F90E1847-4B92-4E34-B849-A9EBB6BEB6BE}" name="Column10" dataDxfId="125"/>
    <tableColumn id="11" xr3:uid="{CAF3E843-CCC3-4C38-B9B0-D4618DA12562}" name="Column11" dataDxfId="124"/>
    <tableColumn id="12" xr3:uid="{47C97995-C8E0-4207-BE4B-CC38AF8821F4}" name="Column12" dataDxfId="123"/>
    <tableColumn id="13" xr3:uid="{520FB396-EB6B-4AC2-919F-DF0D8A0A1BE9}" name="Column13" dataDxfId="122"/>
    <tableColumn id="14" xr3:uid="{67F70456-3768-4389-9E03-2F579EEC1E32}" name="Column14" dataDxfId="121"/>
    <tableColumn id="15" xr3:uid="{3EEC20B8-7E29-487B-8E6C-573515629479}" name="Column15" dataDxfId="120"/>
    <tableColumn id="16" xr3:uid="{CCA8CEB2-07BD-4445-BDA9-2D8DADFB2011}" name="Column16" dataDxfId="119"/>
    <tableColumn id="17" xr3:uid="{00B7AA7F-5DFC-473B-B136-D2AB0A9B2756}" name="Column17" dataDxfId="118"/>
    <tableColumn id="18" xr3:uid="{1683E2FC-71CE-4EA9-A48A-A38A0022762D}" name="Column18" dataDxfId="117"/>
    <tableColumn id="19" xr3:uid="{A3C67031-1059-4A2B-AD60-D3E4C0174339}" name="Column19" dataDxfId="11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702C378-C41B-4A8F-83B9-2E9D74FD6BC6}" name="Table329" displayName="Table329" ref="A8:J11" headerRowCount="0" headerRowDxfId="115" dataDxfId="114" totalsRowDxfId="113">
  <tableColumns count="10">
    <tableColumn id="1" xr3:uid="{F4567AAA-1980-4AD8-A34A-9A5E0D39BCF9}" name="حساب بانک خاورمیانه" dataDxfId="112"/>
    <tableColumn id="2" xr3:uid="{751F4774-B925-4FEE-A3AA-5ABFD4C952B5}" name="1002-11-040-707074773" dataDxfId="111"/>
    <tableColumn id="3" xr3:uid="{D9683868-4A98-4A59-A1B2-6571DBB6A4F7}" name="جاری" dataDxfId="110"/>
    <tableColumn id="4" xr3:uid="{69DBBA0C-C641-46A4-8B40-6E027ED72059}" name="-" dataDxfId="109"/>
    <tableColumn id="5" xr3:uid="{4F8DF00D-B533-4823-894A-D3754DA0DCDA}" name="Column5" dataDxfId="108"/>
    <tableColumn id="6" xr3:uid="{62EDBA6C-B408-483B-8B0C-FC07DE17F142}" name="50795347283.0000" dataDxfId="107"/>
    <tableColumn id="7" xr3:uid="{CCDD186B-CC71-4CF6-A911-14DBDC5A8614}" name="0" dataDxfId="106"/>
    <tableColumn id="8" xr3:uid="{04BE7529-E1E3-4EC0-A7E4-0E4BF0772A88}" name="100000.0000" dataDxfId="105"/>
    <tableColumn id="9" xr3:uid="{1ED9B942-50A9-4D35-9F90-6CB624529817}" name="50795247283.0000" dataDxfId="104"/>
    <tableColumn id="10" xr3:uid="{C939876F-75DF-4C36-8433-6C36D9170A27}" name="70.46" dataDxfId="103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Table14" displayName="Table14" ref="A8:P9" headerRowCount="0" dataDxfId="102">
  <tableColumns count="16">
    <tableColumn id="1" xr3:uid="{00000000-0010-0000-0300-000001000000}" name="جمع" dataDxfId="101"/>
    <tableColumn id="2" xr3:uid="{00000000-0010-0000-0300-000002000000}" name="Column2" dataDxfId="100"/>
    <tableColumn id="3" xr3:uid="{00000000-0010-0000-0300-000003000000}" name="0" dataDxfId="99"/>
    <tableColumn id="4" xr3:uid="{00000000-0010-0000-0300-000004000000}" name="Column4" dataDxfId="98"/>
    <tableColumn id="5" xr3:uid="{00000000-0010-0000-0300-000005000000}" name="Column5" dataDxfId="97"/>
    <tableColumn id="6" xr3:uid="{00000000-0010-0000-0300-000006000000}" name="Column6" dataDxfId="96"/>
    <tableColumn id="7" xr3:uid="{00000000-0010-0000-0300-000007000000}" name="Column7" dataDxfId="95"/>
    <tableColumn id="8" xr3:uid="{00000000-0010-0000-0300-000008000000}" name="Column8" dataDxfId="94"/>
    <tableColumn id="9" xr3:uid="{00000000-0010-0000-0300-000009000000}" name="Column9" dataDxfId="93"/>
    <tableColumn id="10" xr3:uid="{00000000-0010-0000-0300-00000A000000}" name="Column10" dataDxfId="92"/>
    <tableColumn id="11" xr3:uid="{00000000-0010-0000-0300-00000B000000}" name="Column11" dataDxfId="91"/>
    <tableColumn id="12" xr3:uid="{00000000-0010-0000-0300-00000C000000}" name="Column12" dataDxfId="90"/>
    <tableColumn id="13" xr3:uid="{00000000-0010-0000-0300-00000D000000}" name="Column13" dataDxfId="89"/>
    <tableColumn id="14" xr3:uid="{00000000-0010-0000-0300-00000E000000}" name="Column14" dataDxfId="88"/>
    <tableColumn id="15" xr3:uid="{00000000-0010-0000-0300-00000F000000}" name="Column15" dataDxfId="87"/>
    <tableColumn id="16" xr3:uid="{00000000-0010-0000-0300-000010000000}" name="Column16" dataDxfId="8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6:E10" headerRowCount="0">
  <tableColumns count="5">
    <tableColumn id="1" xr3:uid="{00000000-0010-0000-0500-000001000000}" name="درآمد حاصل از سرمایه­گذاری در سهام و حق تقدم سهام و صندوق‌های سرمایه‌گذاری" dataDxfId="85"/>
    <tableColumn id="2" xr3:uid="{00000000-0010-0000-0500-000002000000}" name="1-2" dataDxfId="84"/>
    <tableColumn id="3" xr3:uid="{00000000-0010-0000-0500-000003000000}" name="2897687460.0000" dataDxfId="83"/>
    <tableColumn id="4" xr3:uid="{00000000-0010-0000-0500-000004000000}" name="87.82" dataDxfId="82"/>
    <tableColumn id="5" xr3:uid="{00000000-0010-0000-0500-000005000000}" name="2.1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8" displayName="Table8" ref="A11:K13" headerRowCount="0">
  <tableColumns count="11">
    <tableColumn id="1" xr3:uid="{00000000-0010-0000-0B00-000001000000}" name="سر. صنایع ایران (وایرا)" dataDxfId="81"/>
    <tableColumn id="2" xr3:uid="{00000000-0010-0000-0B00-000002000000}" name="0"/>
    <tableColumn id="3" xr3:uid="{00000000-0010-0000-0B00-000003000000}" name="895469583"/>
    <tableColumn id="4" xr3:uid="{00000000-0010-0000-0B00-000004000000}" name="1727631373.0000"/>
    <tableColumn id="5" xr3:uid="{00000000-0010-0000-0B00-000005000000}" name="2623100956.0000"/>
    <tableColumn id="6" xr3:uid="{00000000-0010-0000-0B00-000006000000}" name="79.50"/>
    <tableColumn id="7" xr3:uid="{00000000-0010-0000-0B00-000007000000}" name="Column7"/>
    <tableColumn id="8" xr3:uid="{00000000-0010-0000-0B00-000008000000}" name="Column8"/>
    <tableColumn id="9" xr3:uid="{00000000-0010-0000-0B00-000009000000}" name="Column9"/>
    <tableColumn id="10" xr3:uid="{00000000-0010-0000-0B00-00000A000000}" name="Column10"/>
    <tableColumn id="11" xr3:uid="{00000000-0010-0000-0B00-00000B000000}" name="Column11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9A9938F-71E4-48C7-BF8B-27244682865B}" name="Table918" displayName="Table918" ref="A10:I10" headerRowCount="0" headerRowDxfId="80" dataDxfId="79" totalsRowDxfId="77" tableBorderDxfId="78">
  <tableColumns count="9">
    <tableColumn id="1" xr3:uid="{D8F0C99E-C2BC-4093-A049-51BB0464289F}" name="جمع" dataDxfId="76"/>
    <tableColumn id="2" xr3:uid="{78C4A320-DCEA-4BCE-8B7E-3493279A3861}" name="0" dataDxfId="75"/>
    <tableColumn id="3" xr3:uid="{CB13C2AD-38E5-44BE-9B06-A27F353B1F1F}" name="Column3" dataDxfId="74"/>
    <tableColumn id="4" xr3:uid="{6D981F66-8477-4546-B4D7-32B031E4067D}" name="Column4" dataDxfId="73"/>
    <tableColumn id="5" xr3:uid="{FB460D01-F599-4DA0-A2BD-360272A1B1D4}" name="Column5" dataDxfId="72"/>
    <tableColumn id="6" xr3:uid="{234FDF21-1877-43B5-9081-9E295A9853DB}" name="Column6" dataDxfId="71"/>
    <tableColumn id="7" xr3:uid="{E2FCA660-8BF8-44F9-B845-38A0001835BE}" name="Column7" dataDxfId="70"/>
    <tableColumn id="8" xr3:uid="{64B7119F-2570-44BA-9969-1C2FC15B871B}" name="Column8" dataDxfId="69"/>
    <tableColumn id="9" xr3:uid="{2B519D4F-A8E1-4788-AC3E-D90611797831}" name="Column9" dataDxfId="6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Table10" displayName="Table10" ref="A9:G10" headerRowCount="0">
  <tableColumns count="7">
    <tableColumn id="1" xr3:uid="{00000000-0010-0000-0C00-000001000000}" name="موسسه اعتباری ملل" dataDxfId="67"/>
    <tableColumn id="2" xr3:uid="{00000000-0010-0000-0C00-000002000000}" name="054511213000000628"/>
    <tableColumn id="3" xr3:uid="{00000000-0010-0000-0C00-000003000000}" name="400827670"/>
    <tableColumn id="4" xr3:uid="{00000000-0010-0000-0C00-000004000000}" name="1.87"/>
    <tableColumn id="5" xr3:uid="{00000000-0010-0000-0C00-000005000000}" name="Column5"/>
    <tableColumn id="6" xr3:uid="{00000000-0010-0000-0C00-000006000000}" name="Column6"/>
    <tableColumn id="7" xr3:uid="{6F7515EC-66D1-4397-9191-722BC9E50631}" name="Column1" dataDxfId="0">
      <calculatedColumnFormula>Table10[[#This Row],[Column5]]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791750C-D7D3-4093-931C-0382EC7FB88C}" name="Table1131" displayName="Table1131" ref="A8:C8" headerRowCount="0" headerRowDxfId="66" dataDxfId="65" totalsRowDxfId="64">
  <tableColumns count="3">
    <tableColumn id="1" xr3:uid="{A9B4F165-BB07-4552-B660-E945CD299C36}" name="جمع" dataDxfId="63"/>
    <tableColumn id="2" xr3:uid="{BC5DB0EA-D2DB-4EF5-87FB-261FC17CF61B}" name="0" dataDxfId="62"/>
    <tableColumn id="3" xr3:uid="{B60FF77B-C833-4D4A-8E1A-AE8595E3C4F7}" name="Column3" dataDxfId="6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3:Q39"/>
  <sheetViews>
    <sheetView rightToLeft="1" tabSelected="1" zoomScaleNormal="100" workbookViewId="0">
      <selection activeCell="A20" sqref="A20:I23"/>
    </sheetView>
  </sheetViews>
  <sheetFormatPr defaultColWidth="9" defaultRowHeight="18"/>
  <cols>
    <col min="1" max="1" width="9" style="3" customWidth="1"/>
    <col min="2" max="16384" width="9" style="3"/>
  </cols>
  <sheetData>
    <row r="3" spans="1:17" ht="27.75">
      <c r="D3" s="123" t="s">
        <v>0</v>
      </c>
      <c r="E3" s="124"/>
      <c r="F3" s="124"/>
    </row>
    <row r="6" spans="1:17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customHeight="1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>
      <c r="A15" s="121" t="s">
        <v>128</v>
      </c>
      <c r="B15" s="121"/>
      <c r="C15" s="121"/>
      <c r="D15" s="121"/>
      <c r="E15" s="121"/>
      <c r="F15" s="121"/>
      <c r="G15" s="121"/>
      <c r="H15" s="121"/>
      <c r="I15" s="121"/>
      <c r="J15" s="4"/>
      <c r="K15" s="4"/>
      <c r="L15" s="4"/>
      <c r="M15" s="4"/>
      <c r="N15" s="4"/>
      <c r="O15" s="4"/>
      <c r="P15" s="4"/>
      <c r="Q15" s="4"/>
    </row>
    <row r="16" spans="1:17" ht="30.75" customHeight="1">
      <c r="A16" s="121"/>
      <c r="B16" s="121"/>
      <c r="C16" s="121"/>
      <c r="D16" s="121"/>
      <c r="E16" s="121"/>
      <c r="F16" s="121"/>
      <c r="G16" s="121"/>
      <c r="H16" s="121"/>
      <c r="I16" s="121"/>
    </row>
    <row r="17" spans="1:9" ht="15" customHeight="1">
      <c r="A17" s="122" t="s">
        <v>1</v>
      </c>
      <c r="B17" s="122"/>
      <c r="C17" s="122"/>
      <c r="D17" s="122"/>
      <c r="E17" s="122"/>
      <c r="F17" s="122"/>
      <c r="G17" s="122"/>
      <c r="H17" s="122"/>
      <c r="I17" s="122"/>
    </row>
    <row r="18" spans="1:9" ht="15" customHeight="1">
      <c r="A18" s="122"/>
      <c r="B18" s="122"/>
      <c r="C18" s="122"/>
      <c r="D18" s="122"/>
      <c r="E18" s="122"/>
      <c r="F18" s="122"/>
      <c r="G18" s="122"/>
      <c r="H18" s="122"/>
      <c r="I18" s="122"/>
    </row>
    <row r="19" spans="1:9" ht="15" customHeight="1">
      <c r="A19" s="122"/>
      <c r="B19" s="122"/>
      <c r="C19" s="122"/>
      <c r="D19" s="122"/>
      <c r="E19" s="122"/>
      <c r="F19" s="122"/>
      <c r="G19" s="122"/>
      <c r="H19" s="122"/>
      <c r="I19" s="122"/>
    </row>
    <row r="20" spans="1:9" ht="15" customHeight="1">
      <c r="A20" s="122" t="s">
        <v>2</v>
      </c>
      <c r="B20" s="122"/>
      <c r="C20" s="122"/>
      <c r="D20" s="122"/>
      <c r="E20" s="122"/>
      <c r="F20" s="122"/>
      <c r="G20" s="122"/>
      <c r="H20" s="122"/>
      <c r="I20" s="122"/>
    </row>
    <row r="21" spans="1:9" ht="15" customHeight="1">
      <c r="A21" s="122"/>
      <c r="B21" s="122"/>
      <c r="C21" s="122"/>
      <c r="D21" s="122"/>
      <c r="E21" s="122"/>
      <c r="F21" s="122"/>
      <c r="G21" s="122"/>
      <c r="H21" s="122"/>
      <c r="I21" s="122"/>
    </row>
    <row r="22" spans="1:9" ht="15" customHeight="1">
      <c r="A22" s="122"/>
      <c r="B22" s="122"/>
      <c r="C22" s="122"/>
      <c r="D22" s="122"/>
      <c r="E22" s="122"/>
      <c r="F22" s="122"/>
      <c r="G22" s="122"/>
      <c r="H22" s="122"/>
      <c r="I22" s="122"/>
    </row>
    <row r="23" spans="1:9" ht="15" customHeight="1">
      <c r="A23" s="122"/>
      <c r="B23" s="122"/>
      <c r="C23" s="122"/>
      <c r="D23" s="122"/>
      <c r="E23" s="122"/>
      <c r="F23" s="122"/>
      <c r="G23" s="122"/>
      <c r="H23" s="122"/>
      <c r="I23" s="122"/>
    </row>
    <row r="24" spans="1:9" ht="15" customHeight="1">
      <c r="A24" s="5"/>
      <c r="B24" s="5"/>
      <c r="C24" s="5"/>
      <c r="D24" s="5"/>
      <c r="E24" s="5"/>
      <c r="F24" s="5"/>
      <c r="G24" s="5"/>
      <c r="H24" s="5"/>
      <c r="I24" s="5"/>
    </row>
    <row r="37" spans="6:8">
      <c r="F37" s="119"/>
      <c r="G37" s="120"/>
      <c r="H37" s="120"/>
    </row>
    <row r="38" spans="6:8">
      <c r="F38" s="120"/>
      <c r="G38" s="120"/>
      <c r="H38" s="120"/>
    </row>
    <row r="39" spans="6:8">
      <c r="F39" s="120"/>
      <c r="G39" s="120"/>
      <c r="H39" s="120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paperSize="9" scale="99" orientation="portrait" r:id="rId1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FF00"/>
    <pageSetUpPr fitToPage="1"/>
  </sheetPr>
  <dimension ref="A1:C10"/>
  <sheetViews>
    <sheetView rightToLeft="1" zoomScaleNormal="100" zoomScaleSheetLayoutView="106" workbookViewId="0">
      <selection activeCell="A20" sqref="A20:I23"/>
    </sheetView>
  </sheetViews>
  <sheetFormatPr defaultColWidth="9" defaultRowHeight="18"/>
  <cols>
    <col min="1" max="1" width="13" style="33" customWidth="1"/>
    <col min="2" max="3" width="27.875" style="33" customWidth="1"/>
    <col min="4" max="4" width="9" style="13" customWidth="1"/>
    <col min="5" max="16384" width="9" style="13"/>
  </cols>
  <sheetData>
    <row r="1" spans="1:3" ht="21">
      <c r="A1" s="126" t="s">
        <v>128</v>
      </c>
      <c r="B1" s="126"/>
      <c r="C1" s="126"/>
    </row>
    <row r="2" spans="1:3" ht="21">
      <c r="A2" s="126" t="s">
        <v>78</v>
      </c>
      <c r="B2" s="126"/>
      <c r="C2" s="126"/>
    </row>
    <row r="3" spans="1:3" ht="21">
      <c r="A3" s="126" t="s">
        <v>79</v>
      </c>
      <c r="B3" s="126"/>
      <c r="C3" s="126"/>
    </row>
    <row r="4" spans="1:3" ht="19.5">
      <c r="A4" s="151" t="s">
        <v>127</v>
      </c>
      <c r="B4" s="151"/>
      <c r="C4" s="151"/>
    </row>
    <row r="5" spans="1:3" ht="20.25" thickBot="1">
      <c r="A5" s="71"/>
      <c r="B5" s="72" t="s">
        <v>129</v>
      </c>
      <c r="C5" s="72" t="s">
        <v>96</v>
      </c>
    </row>
    <row r="6" spans="1:3" ht="16.5" customHeight="1">
      <c r="A6" s="159" t="s">
        <v>91</v>
      </c>
      <c r="B6" s="157" t="s">
        <v>64</v>
      </c>
      <c r="C6" s="157" t="s">
        <v>64</v>
      </c>
    </row>
    <row r="7" spans="1:3" ht="18.75" thickBot="1">
      <c r="A7" s="160"/>
      <c r="B7" s="158"/>
      <c r="C7" s="158"/>
    </row>
    <row r="8" spans="1:3" ht="23.1" customHeight="1">
      <c r="A8" s="63" t="s">
        <v>91</v>
      </c>
      <c r="B8" s="64">
        <v>1038095</v>
      </c>
      <c r="C8" s="64">
        <v>1038095</v>
      </c>
    </row>
    <row r="9" spans="1:3" ht="23.1" customHeight="1" thickBot="1">
      <c r="A9" s="110" t="s">
        <v>22</v>
      </c>
      <c r="B9" s="82">
        <f>Table1131[[#All],[0]]</f>
        <v>1038095</v>
      </c>
      <c r="C9" s="82">
        <f>Table1131[[#All],[Column3]]</f>
        <v>1038095</v>
      </c>
    </row>
    <row r="10" spans="1:3" ht="23.1" customHeight="1" thickTop="1">
      <c r="A10" s="18" t="s">
        <v>23</v>
      </c>
      <c r="B10" s="20"/>
      <c r="C10" s="20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landscape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sheetPr>
    <tabColor rgb="FF00FF00"/>
    <pageSetUpPr fitToPage="1"/>
  </sheetPr>
  <dimension ref="A1:I10"/>
  <sheetViews>
    <sheetView rightToLeft="1" workbookViewId="0">
      <selection activeCell="A20" sqref="A20:I23"/>
    </sheetView>
  </sheetViews>
  <sheetFormatPr defaultColWidth="14.375" defaultRowHeight="15.75"/>
  <cols>
    <col min="1" max="1" width="14.375" style="14" customWidth="1"/>
    <col min="2" max="16384" width="14.375" style="14"/>
  </cols>
  <sheetData>
    <row r="1" spans="1:9" ht="21">
      <c r="A1" s="126" t="s">
        <v>128</v>
      </c>
      <c r="B1" s="126"/>
      <c r="C1" s="126"/>
      <c r="D1" s="126"/>
      <c r="E1" s="126"/>
      <c r="F1" s="126"/>
      <c r="G1" s="126"/>
      <c r="H1" s="126"/>
      <c r="I1" s="126"/>
    </row>
    <row r="2" spans="1:9" ht="21">
      <c r="A2" s="126" t="s">
        <v>3</v>
      </c>
      <c r="B2" s="126"/>
      <c r="C2" s="126"/>
      <c r="D2" s="126"/>
      <c r="E2" s="126"/>
      <c r="F2" s="126"/>
      <c r="G2" s="126"/>
      <c r="H2" s="126"/>
      <c r="I2" s="126"/>
    </row>
    <row r="3" spans="1:9" ht="21">
      <c r="A3" s="126" t="s">
        <v>79</v>
      </c>
      <c r="B3" s="126"/>
      <c r="C3" s="126"/>
      <c r="D3" s="126"/>
      <c r="E3" s="126"/>
      <c r="F3" s="126"/>
      <c r="G3" s="126"/>
      <c r="H3" s="126"/>
      <c r="I3" s="126"/>
    </row>
    <row r="4" spans="1:9" s="16" customFormat="1" ht="16.149999999999999" customHeight="1">
      <c r="A4" s="132" t="s">
        <v>24</v>
      </c>
      <c r="B4" s="132"/>
      <c r="C4" s="132"/>
      <c r="D4" s="132"/>
      <c r="E4" s="132"/>
    </row>
    <row r="5" spans="1:9" ht="16.5" thickBot="1">
      <c r="A5" s="15"/>
      <c r="B5" s="2"/>
      <c r="C5" s="2"/>
      <c r="D5" s="2"/>
      <c r="E5" s="2"/>
    </row>
    <row r="6" spans="1:9" ht="16.5" thickBot="1">
      <c r="A6" s="61"/>
      <c r="B6" s="134" t="s">
        <v>7</v>
      </c>
      <c r="C6" s="134"/>
      <c r="D6" s="134"/>
      <c r="E6" s="134"/>
      <c r="F6" s="134" t="s">
        <v>9</v>
      </c>
      <c r="G6" s="134"/>
      <c r="H6" s="134"/>
      <c r="I6" s="134"/>
    </row>
    <row r="7" spans="1:9" ht="16.5" thickBot="1">
      <c r="A7" s="73" t="s">
        <v>25</v>
      </c>
      <c r="B7" s="74" t="s">
        <v>26</v>
      </c>
      <c r="C7" s="74" t="s">
        <v>27</v>
      </c>
      <c r="D7" s="74" t="s">
        <v>28</v>
      </c>
      <c r="E7" s="74" t="s">
        <v>29</v>
      </c>
      <c r="F7" s="74" t="s">
        <v>26</v>
      </c>
      <c r="G7" s="74" t="s">
        <v>27</v>
      </c>
      <c r="H7" s="74" t="s">
        <v>28</v>
      </c>
      <c r="I7" s="74" t="s">
        <v>29</v>
      </c>
    </row>
    <row r="8" spans="1:9">
      <c r="A8" s="75"/>
      <c r="B8" s="76">
        <v>0</v>
      </c>
      <c r="C8" s="76">
        <v>0</v>
      </c>
      <c r="D8" s="76" t="s">
        <v>70</v>
      </c>
      <c r="E8" s="76">
        <v>0</v>
      </c>
      <c r="F8" s="76">
        <v>0</v>
      </c>
      <c r="G8" s="76">
        <v>0</v>
      </c>
      <c r="H8" s="76" t="s">
        <v>70</v>
      </c>
      <c r="I8" s="76">
        <v>0</v>
      </c>
    </row>
    <row r="9" spans="1:9" ht="16.5" thickBot="1">
      <c r="A9" s="77" t="s">
        <v>22</v>
      </c>
      <c r="B9" s="78">
        <v>0</v>
      </c>
      <c r="C9" s="78">
        <v>0</v>
      </c>
      <c r="D9" s="78" t="s">
        <v>70</v>
      </c>
      <c r="E9" s="78">
        <v>0</v>
      </c>
      <c r="F9" s="78">
        <v>0</v>
      </c>
      <c r="G9" s="78">
        <v>0</v>
      </c>
      <c r="H9" s="78" t="s">
        <v>70</v>
      </c>
      <c r="I9" s="78">
        <v>0</v>
      </c>
    </row>
    <row r="10" spans="1:9" ht="16.5" thickTop="1"/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paperSize="9" scale="93" orientation="landscape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sheetPr>
    <tabColor rgb="FF00FF00"/>
    <pageSetUpPr fitToPage="1"/>
  </sheetPr>
  <dimension ref="A1:J11"/>
  <sheetViews>
    <sheetView rightToLeft="1" workbookViewId="0">
      <selection activeCell="A20" sqref="A20:I23"/>
    </sheetView>
  </sheetViews>
  <sheetFormatPr defaultRowHeight="14.25"/>
  <cols>
    <col min="1" max="1" width="13" style="39" customWidth="1"/>
    <col min="2" max="5" width="9.125" style="39" customWidth="1"/>
    <col min="6" max="6" width="13" style="39" customWidth="1"/>
    <col min="7" max="7" width="9.125" style="39" customWidth="1"/>
    <col min="8" max="10" width="9.125" customWidth="1"/>
  </cols>
  <sheetData>
    <row r="1" spans="1:10" ht="21">
      <c r="A1" s="126" t="s">
        <v>128</v>
      </c>
      <c r="B1" s="126"/>
      <c r="C1" s="126"/>
      <c r="D1" s="126"/>
      <c r="E1" s="126"/>
      <c r="F1" s="126"/>
      <c r="G1" s="126"/>
      <c r="H1" s="168"/>
      <c r="I1" s="168"/>
      <c r="J1" s="168"/>
    </row>
    <row r="2" spans="1:10" ht="21">
      <c r="A2" s="126" t="s">
        <v>3</v>
      </c>
      <c r="B2" s="126"/>
      <c r="C2" s="126"/>
      <c r="D2" s="126"/>
      <c r="E2" s="126"/>
      <c r="F2" s="126"/>
      <c r="G2" s="126"/>
      <c r="H2" s="168"/>
      <c r="I2" s="168"/>
      <c r="J2" s="168"/>
    </row>
    <row r="3" spans="1:10" ht="21">
      <c r="A3" s="126" t="s">
        <v>4</v>
      </c>
      <c r="B3" s="126"/>
      <c r="C3" s="126"/>
      <c r="D3" s="126"/>
      <c r="E3" s="126"/>
      <c r="F3" s="126"/>
      <c r="G3" s="126"/>
      <c r="H3" s="168"/>
      <c r="I3" s="168"/>
      <c r="J3" s="168"/>
    </row>
    <row r="4" spans="1:10" ht="21">
      <c r="A4" s="132" t="s">
        <v>41</v>
      </c>
      <c r="B4" s="132"/>
      <c r="C4" s="132"/>
      <c r="D4" s="132"/>
      <c r="E4" s="132"/>
      <c r="F4" s="132"/>
      <c r="G4" s="132"/>
      <c r="H4" s="1"/>
      <c r="I4" s="1"/>
      <c r="J4" s="1"/>
    </row>
    <row r="5" spans="1:10" ht="21">
      <c r="A5" s="132" t="s">
        <v>42</v>
      </c>
      <c r="B5" s="132"/>
      <c r="C5" s="132"/>
      <c r="D5" s="132"/>
      <c r="E5" s="132"/>
      <c r="F5" s="132"/>
      <c r="G5" s="132"/>
      <c r="H5" s="1"/>
      <c r="I5" s="1"/>
      <c r="J5" s="1"/>
    </row>
    <row r="6" spans="1:10" ht="15" customHeight="1" thickBot="1">
      <c r="A6" s="79"/>
      <c r="B6" s="163" t="s">
        <v>43</v>
      </c>
      <c r="C6" s="163"/>
      <c r="D6" s="163"/>
      <c r="E6" s="163"/>
      <c r="F6" s="163"/>
      <c r="G6" s="163"/>
      <c r="H6" s="163"/>
      <c r="I6" s="163"/>
      <c r="J6" s="163"/>
    </row>
    <row r="7" spans="1:10" ht="14.45" customHeight="1">
      <c r="A7" s="137" t="s">
        <v>44</v>
      </c>
      <c r="B7" s="136" t="s">
        <v>11</v>
      </c>
      <c r="C7" s="162" t="s">
        <v>45</v>
      </c>
      <c r="D7" s="162" t="s">
        <v>46</v>
      </c>
      <c r="E7" s="162" t="s">
        <v>47</v>
      </c>
      <c r="F7" s="164" t="s">
        <v>48</v>
      </c>
      <c r="G7" s="162" t="s">
        <v>49</v>
      </c>
      <c r="H7" s="162"/>
      <c r="I7" s="162"/>
      <c r="J7" s="162"/>
    </row>
    <row r="8" spans="1:10" ht="27" customHeight="1" thickBot="1">
      <c r="A8" s="135"/>
      <c r="B8" s="139"/>
      <c r="C8" s="163"/>
      <c r="D8" s="163"/>
      <c r="E8" s="163"/>
      <c r="F8" s="163"/>
      <c r="G8" s="163"/>
      <c r="H8" s="163"/>
      <c r="I8" s="163"/>
      <c r="J8" s="163"/>
    </row>
    <row r="9" spans="1:10" ht="23.1" customHeight="1">
      <c r="A9" s="63"/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80"/>
      <c r="H9" s="167"/>
      <c r="I9" s="167"/>
      <c r="J9" s="167"/>
    </row>
    <row r="10" spans="1:10" ht="23.1" customHeight="1" thickBot="1">
      <c r="A10" s="81" t="s">
        <v>22</v>
      </c>
      <c r="B10" s="82">
        <v>0</v>
      </c>
      <c r="C10" s="83">
        <v>0</v>
      </c>
      <c r="D10" s="83">
        <v>0</v>
      </c>
      <c r="E10" s="84">
        <v>0</v>
      </c>
      <c r="F10" s="83">
        <v>0</v>
      </c>
      <c r="G10" s="165"/>
      <c r="H10" s="166"/>
      <c r="I10" s="166"/>
      <c r="J10" s="166"/>
    </row>
    <row r="11" spans="1:10" ht="16.5" thickTop="1">
      <c r="A11" s="40"/>
      <c r="B11" s="40"/>
      <c r="C11" s="41"/>
      <c r="D11" s="40"/>
      <c r="E11" s="42"/>
      <c r="F11" s="43"/>
      <c r="G11" s="161"/>
      <c r="H11" s="161"/>
      <c r="I11" s="161"/>
      <c r="J11" s="161"/>
    </row>
  </sheetData>
  <mergeCells count="16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  <mergeCell ref="H9:J9"/>
  </mergeCells>
  <pageMargins left="0.7" right="0.7" top="0.75" bottom="0.75" header="0.3" footer="0.3"/>
  <pageSetup paperSize="9" orientation="landscape" r:id="rId1"/>
  <headerFooter differentOddEven="1" differentFirst="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  <pageSetUpPr fitToPage="1"/>
  </sheetPr>
  <dimension ref="A1:M9"/>
  <sheetViews>
    <sheetView rightToLeft="1" zoomScale="106" zoomScaleNormal="106" workbookViewId="0">
      <selection activeCell="A20" sqref="A20:I23"/>
    </sheetView>
  </sheetViews>
  <sheetFormatPr defaultColWidth="13" defaultRowHeight="15.75"/>
  <cols>
    <col min="1" max="1" width="13" style="21" customWidth="1"/>
    <col min="2" max="2" width="13.25" style="21" customWidth="1"/>
    <col min="3" max="3" width="22.125" style="21" customWidth="1"/>
    <col min="4" max="4" width="15.375" style="21" customWidth="1"/>
    <col min="5" max="5" width="14.875" style="21" customWidth="1"/>
    <col min="6" max="6" width="13" style="21" customWidth="1"/>
    <col min="7" max="7" width="16.25" style="21" customWidth="1"/>
    <col min="8" max="8" width="14.875" style="21" customWidth="1"/>
    <col min="9" max="9" width="13" style="21" customWidth="1"/>
    <col min="10" max="10" width="16.25" style="21" customWidth="1"/>
    <col min="11" max="14" width="13" style="11" customWidth="1"/>
    <col min="15" max="16384" width="13" style="11"/>
  </cols>
  <sheetData>
    <row r="1" spans="1:13" ht="21">
      <c r="A1" s="126" t="s">
        <v>128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3" ht="21">
      <c r="A2" s="126" t="s">
        <v>78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3" ht="21">
      <c r="A3" s="126" t="s">
        <v>4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3" ht="21">
      <c r="A4" s="132" t="s">
        <v>93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16.5" customHeight="1" thickBot="1">
      <c r="A5" s="79"/>
      <c r="B5" s="139" t="s">
        <v>94</v>
      </c>
      <c r="C5" s="139"/>
      <c r="D5" s="139"/>
      <c r="E5" s="150" t="s">
        <v>95</v>
      </c>
      <c r="F5" s="150"/>
      <c r="G5" s="150"/>
      <c r="H5" s="150" t="s">
        <v>96</v>
      </c>
      <c r="I5" s="150"/>
      <c r="J5" s="150"/>
      <c r="K5" s="10"/>
      <c r="L5" s="10"/>
      <c r="M5" s="10"/>
    </row>
    <row r="6" spans="1:13" s="8" customFormat="1" ht="47.25" customHeight="1" thickBot="1">
      <c r="A6" s="87" t="s">
        <v>25</v>
      </c>
      <c r="B6" s="87" t="s">
        <v>97</v>
      </c>
      <c r="C6" s="87" t="s">
        <v>98</v>
      </c>
      <c r="D6" s="87" t="s">
        <v>99</v>
      </c>
      <c r="E6" s="87" t="s">
        <v>100</v>
      </c>
      <c r="F6" s="87" t="s">
        <v>101</v>
      </c>
      <c r="G6" s="87" t="s">
        <v>102</v>
      </c>
      <c r="H6" s="87" t="s">
        <v>100</v>
      </c>
      <c r="I6" s="87" t="s">
        <v>101</v>
      </c>
      <c r="J6" s="87" t="s">
        <v>102</v>
      </c>
    </row>
    <row r="7" spans="1:13" ht="23.1" customHeight="1">
      <c r="A7" s="63"/>
      <c r="B7" s="88">
        <v>0</v>
      </c>
      <c r="C7" s="88">
        <v>0</v>
      </c>
      <c r="D7" s="88">
        <v>0</v>
      </c>
      <c r="E7" s="88">
        <v>0</v>
      </c>
      <c r="F7" s="88">
        <v>0</v>
      </c>
      <c r="G7" s="88">
        <v>0</v>
      </c>
      <c r="H7" s="88">
        <v>0</v>
      </c>
      <c r="I7" s="88">
        <v>0</v>
      </c>
      <c r="J7" s="88">
        <v>0</v>
      </c>
    </row>
    <row r="8" spans="1:13" ht="23.1" customHeight="1" thickBot="1">
      <c r="A8" s="63" t="s">
        <v>22</v>
      </c>
      <c r="B8" s="89" t="s">
        <v>70</v>
      </c>
      <c r="C8" s="90">
        <f>C7</f>
        <v>0</v>
      </c>
      <c r="D8" s="90">
        <f t="shared" ref="D8:J8" si="0">D7</f>
        <v>0</v>
      </c>
      <c r="E8" s="90">
        <f t="shared" si="0"/>
        <v>0</v>
      </c>
      <c r="F8" s="90">
        <f t="shared" si="0"/>
        <v>0</v>
      </c>
      <c r="G8" s="90">
        <f t="shared" si="0"/>
        <v>0</v>
      </c>
      <c r="H8" s="90">
        <f t="shared" si="0"/>
        <v>0</v>
      </c>
      <c r="I8" s="90">
        <f t="shared" si="0"/>
        <v>0</v>
      </c>
      <c r="J8" s="90">
        <f t="shared" si="0"/>
        <v>0</v>
      </c>
    </row>
    <row r="9" spans="1:13" ht="16.5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63" orientation="landscape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  <pageSetUpPr fitToPage="1"/>
  </sheetPr>
  <dimension ref="A1:J9"/>
  <sheetViews>
    <sheetView rightToLeft="1" zoomScale="106" zoomScaleNormal="106" workbookViewId="0">
      <selection activeCell="A20" sqref="A20:I23"/>
    </sheetView>
  </sheetViews>
  <sheetFormatPr defaultColWidth="9" defaultRowHeight="18"/>
  <cols>
    <col min="1" max="1" width="13" style="30" customWidth="1"/>
    <col min="2" max="2" width="14.25" style="30" customWidth="1"/>
    <col min="3" max="3" width="13" style="30" customWidth="1"/>
    <col min="4" max="4" width="17.25" style="30" customWidth="1"/>
    <col min="5" max="10" width="13" style="30" customWidth="1"/>
    <col min="11" max="11" width="9" style="3" customWidth="1"/>
    <col min="12" max="16384" width="9" style="3"/>
  </cols>
  <sheetData>
    <row r="1" spans="1:10" ht="21">
      <c r="A1" s="148" t="s">
        <v>128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21">
      <c r="A2" s="148" t="s">
        <v>78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21">
      <c r="A3" s="148" t="s">
        <v>4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21">
      <c r="A4" s="132" t="s">
        <v>103</v>
      </c>
      <c r="B4" s="132"/>
      <c r="C4" s="132"/>
      <c r="D4" s="132"/>
      <c r="E4" s="132"/>
    </row>
    <row r="5" spans="1:10" ht="16.5" customHeight="1" thickBot="1">
      <c r="A5" s="61"/>
      <c r="B5" s="139"/>
      <c r="C5" s="139"/>
      <c r="D5" s="139"/>
      <c r="E5" s="150" t="s">
        <v>95</v>
      </c>
      <c r="F5" s="150"/>
      <c r="G5" s="150"/>
      <c r="H5" s="150" t="s">
        <v>96</v>
      </c>
      <c r="I5" s="150"/>
      <c r="J5" s="150"/>
    </row>
    <row r="6" spans="1:10" ht="38.25" customHeight="1" thickBot="1">
      <c r="A6" s="87" t="s">
        <v>81</v>
      </c>
      <c r="B6" s="69" t="s">
        <v>104</v>
      </c>
      <c r="C6" s="69" t="s">
        <v>36</v>
      </c>
      <c r="D6" s="69" t="s">
        <v>52</v>
      </c>
      <c r="E6" s="69" t="s">
        <v>105</v>
      </c>
      <c r="F6" s="69" t="s">
        <v>101</v>
      </c>
      <c r="G6" s="69" t="s">
        <v>106</v>
      </c>
      <c r="H6" s="69" t="s">
        <v>105</v>
      </c>
      <c r="I6" s="69" t="s">
        <v>101</v>
      </c>
      <c r="J6" s="69" t="s">
        <v>106</v>
      </c>
    </row>
    <row r="7" spans="1:10" ht="23.1" customHeight="1">
      <c r="A7" s="177" t="s">
        <v>71</v>
      </c>
      <c r="B7" s="179" t="s">
        <v>9</v>
      </c>
      <c r="C7" s="179" t="s">
        <v>70</v>
      </c>
      <c r="D7" s="91">
        <v>22.5</v>
      </c>
      <c r="E7" s="88">
        <v>401301355</v>
      </c>
      <c r="F7" s="88">
        <v>-473685</v>
      </c>
      <c r="G7" s="88">
        <v>400827670</v>
      </c>
      <c r="H7" s="88">
        <v>401301355</v>
      </c>
      <c r="I7" s="88">
        <v>-473685</v>
      </c>
      <c r="J7" s="88">
        <v>400827670</v>
      </c>
    </row>
    <row r="8" spans="1:10" ht="23.1" customHeight="1" thickBot="1">
      <c r="A8" s="63" t="s">
        <v>22</v>
      </c>
      <c r="B8" s="178" t="s">
        <v>70</v>
      </c>
      <c r="C8" s="178" t="s">
        <v>70</v>
      </c>
      <c r="D8" s="93">
        <f>SUM(D7)</f>
        <v>22.5</v>
      </c>
      <c r="E8" s="94">
        <f>SUM(E7)</f>
        <v>401301355</v>
      </c>
      <c r="F8" s="94">
        <f t="shared" ref="F8:J8" si="0">SUM(F7)</f>
        <v>-473685</v>
      </c>
      <c r="G8" s="94">
        <f t="shared" si="0"/>
        <v>400827670</v>
      </c>
      <c r="H8" s="94">
        <f t="shared" si="0"/>
        <v>401301355</v>
      </c>
      <c r="I8" s="94">
        <f t="shared" si="0"/>
        <v>-473685</v>
      </c>
      <c r="J8" s="94">
        <f t="shared" si="0"/>
        <v>400827670</v>
      </c>
    </row>
    <row r="9" spans="1:10" ht="23.1" customHeight="1" thickTop="1">
      <c r="A9" s="18" t="s">
        <v>23</v>
      </c>
      <c r="B9" s="18"/>
      <c r="C9" s="18"/>
      <c r="D9" s="18"/>
      <c r="E9" s="20"/>
      <c r="F9" s="20"/>
      <c r="G9" s="20"/>
      <c r="H9" s="20"/>
      <c r="I9" s="20"/>
      <c r="J9" s="20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9" orientation="landscape" r:id="rId1"/>
  <headerFooter differentOddEven="1" differentFirst="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00"/>
    <pageSetUpPr fitToPage="1"/>
  </sheetPr>
  <dimension ref="A1:I11"/>
  <sheetViews>
    <sheetView rightToLeft="1" zoomScaleNormal="100" workbookViewId="0">
      <selection activeCell="A20" sqref="A20:I23"/>
    </sheetView>
  </sheetViews>
  <sheetFormatPr defaultColWidth="9" defaultRowHeight="18"/>
  <cols>
    <col min="1" max="1" width="14.125" style="30" customWidth="1"/>
    <col min="2" max="2" width="13" style="30" customWidth="1"/>
    <col min="3" max="3" width="14.625" style="30" customWidth="1"/>
    <col min="4" max="4" width="15.375" style="30" customWidth="1"/>
    <col min="5" max="5" width="20.875" style="30" customWidth="1"/>
    <col min="6" max="6" width="13" style="30" customWidth="1"/>
    <col min="7" max="7" width="15.75" style="30" customWidth="1"/>
    <col min="8" max="8" width="15.375" style="30" customWidth="1"/>
    <col min="9" max="9" width="20.875" style="30" customWidth="1"/>
    <col min="10" max="10" width="9" style="3" customWidth="1"/>
    <col min="11" max="16384" width="9" style="3"/>
  </cols>
  <sheetData>
    <row r="1" spans="1:9" ht="21">
      <c r="A1" s="126" t="s">
        <v>128</v>
      </c>
      <c r="B1" s="126"/>
      <c r="C1" s="126"/>
      <c r="D1" s="126"/>
      <c r="E1" s="126"/>
      <c r="F1" s="126"/>
      <c r="G1" s="126"/>
      <c r="H1" s="126"/>
      <c r="I1" s="126"/>
    </row>
    <row r="2" spans="1:9" ht="21">
      <c r="A2" s="126" t="s">
        <v>78</v>
      </c>
      <c r="B2" s="126"/>
      <c r="C2" s="126"/>
      <c r="D2" s="126"/>
      <c r="E2" s="126"/>
      <c r="F2" s="126"/>
      <c r="G2" s="126"/>
      <c r="H2" s="126"/>
      <c r="I2" s="126"/>
    </row>
    <row r="3" spans="1:9" ht="21">
      <c r="A3" s="126" t="s">
        <v>79</v>
      </c>
      <c r="B3" s="126"/>
      <c r="C3" s="126"/>
      <c r="D3" s="126"/>
      <c r="E3" s="126"/>
      <c r="F3" s="126"/>
      <c r="G3" s="126"/>
      <c r="H3" s="126"/>
      <c r="I3" s="126"/>
    </row>
    <row r="4" spans="1:9" ht="21">
      <c r="A4" s="132" t="s">
        <v>107</v>
      </c>
      <c r="B4" s="132"/>
      <c r="C4" s="132"/>
      <c r="D4" s="132"/>
      <c r="E4" s="132"/>
      <c r="F4" s="172"/>
      <c r="G4" s="172"/>
      <c r="H4" s="172"/>
      <c r="I4" s="172"/>
    </row>
    <row r="5" spans="1:9" ht="16.5" customHeight="1" thickBot="1">
      <c r="A5" s="79"/>
      <c r="B5" s="150" t="s">
        <v>95</v>
      </c>
      <c r="C5" s="150"/>
      <c r="D5" s="150"/>
      <c r="E5" s="150"/>
      <c r="F5" s="150" t="s">
        <v>96</v>
      </c>
      <c r="G5" s="150"/>
      <c r="H5" s="150"/>
      <c r="I5" s="150"/>
    </row>
    <row r="6" spans="1:9" ht="18.75" thickBot="1">
      <c r="A6" s="87" t="s">
        <v>81</v>
      </c>
      <c r="B6" s="87" t="s">
        <v>11</v>
      </c>
      <c r="C6" s="87" t="s">
        <v>108</v>
      </c>
      <c r="D6" s="87" t="s">
        <v>109</v>
      </c>
      <c r="E6" s="87" t="s">
        <v>110</v>
      </c>
      <c r="F6" s="87" t="s">
        <v>11</v>
      </c>
      <c r="G6" s="87" t="s">
        <v>13</v>
      </c>
      <c r="H6" s="87" t="s">
        <v>109</v>
      </c>
      <c r="I6" s="87" t="s">
        <v>110</v>
      </c>
    </row>
    <row r="7" spans="1:9" ht="23.1" customHeight="1">
      <c r="A7" s="63" t="s">
        <v>20</v>
      </c>
      <c r="B7" s="88">
        <v>14792029</v>
      </c>
      <c r="C7" s="88">
        <v>39514106365</v>
      </c>
      <c r="D7" s="88">
        <v>-37786474992</v>
      </c>
      <c r="E7" s="88">
        <v>1727631373</v>
      </c>
      <c r="F7" s="88">
        <v>14792029</v>
      </c>
      <c r="G7" s="88">
        <v>39514106365</v>
      </c>
      <c r="H7" s="88">
        <v>-37786474992</v>
      </c>
      <c r="I7" s="88">
        <v>1727631373</v>
      </c>
    </row>
    <row r="8" spans="1:9" ht="23.1" customHeight="1" thickBot="1">
      <c r="A8" s="63" t="s">
        <v>22</v>
      </c>
      <c r="B8" s="90">
        <f>B7</f>
        <v>14792029</v>
      </c>
      <c r="C8" s="90">
        <f t="shared" ref="C8:I8" si="0">C7</f>
        <v>39514106365</v>
      </c>
      <c r="D8" s="90">
        <f t="shared" si="0"/>
        <v>-37786474992</v>
      </c>
      <c r="E8" s="90">
        <f t="shared" si="0"/>
        <v>1727631373</v>
      </c>
      <c r="F8" s="90">
        <f t="shared" si="0"/>
        <v>14792029</v>
      </c>
      <c r="G8" s="90">
        <f t="shared" si="0"/>
        <v>39514106365</v>
      </c>
      <c r="H8" s="90">
        <f t="shared" si="0"/>
        <v>-37786474992</v>
      </c>
      <c r="I8" s="90">
        <f t="shared" si="0"/>
        <v>1727631373</v>
      </c>
    </row>
    <row r="9" spans="1:9" ht="23.1" customHeight="1" thickTop="1">
      <c r="A9" s="18" t="s">
        <v>23</v>
      </c>
      <c r="B9" s="20"/>
      <c r="C9" s="20"/>
      <c r="D9" s="20"/>
      <c r="E9" s="20"/>
      <c r="F9" s="19"/>
      <c r="G9" s="20"/>
      <c r="H9" s="20"/>
      <c r="I9" s="20"/>
    </row>
    <row r="11" spans="1:9">
      <c r="A11" s="169" t="s">
        <v>111</v>
      </c>
      <c r="B11" s="170"/>
      <c r="C11" s="170"/>
      <c r="D11" s="170"/>
      <c r="E11" s="170"/>
      <c r="F11" s="170"/>
      <c r="G11" s="170"/>
      <c r="H11" s="170"/>
      <c r="I11" s="171"/>
    </row>
  </sheetData>
  <mergeCells count="8">
    <mergeCell ref="A1:I1"/>
    <mergeCell ref="A2:I2"/>
    <mergeCell ref="A3:I3"/>
    <mergeCell ref="A11:I11"/>
    <mergeCell ref="B5:E5"/>
    <mergeCell ref="F5:I5"/>
    <mergeCell ref="A4:E4"/>
    <mergeCell ref="F4:I4"/>
  </mergeCells>
  <pageMargins left="0.7" right="0.7" top="0.75" bottom="0.75" header="0.3" footer="0.3"/>
  <pageSetup paperSize="9" scale="84" orientation="landscape" r:id="rId1"/>
  <headerFooter differentOddEven="1" differentFirst="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00"/>
    <pageSetUpPr fitToPage="1"/>
  </sheetPr>
  <dimension ref="A1:I13"/>
  <sheetViews>
    <sheetView rightToLeft="1" topLeftCell="C1" zoomScaleNormal="100" zoomScaleSheetLayoutView="106" workbookViewId="0">
      <selection activeCell="A20" sqref="A20:I23"/>
    </sheetView>
  </sheetViews>
  <sheetFormatPr defaultColWidth="9" defaultRowHeight="18"/>
  <cols>
    <col min="1" max="1" width="14.125" style="30" customWidth="1"/>
    <col min="2" max="2" width="13" style="30" customWidth="1"/>
    <col min="3" max="3" width="15.75" style="30" customWidth="1"/>
    <col min="4" max="4" width="15.375" style="30" customWidth="1"/>
    <col min="5" max="5" width="24.125" style="30" customWidth="1"/>
    <col min="6" max="6" width="13" style="30" customWidth="1"/>
    <col min="7" max="7" width="15.75" style="30" customWidth="1"/>
    <col min="8" max="8" width="15.375" style="30" customWidth="1"/>
    <col min="9" max="9" width="24.125" style="30" customWidth="1"/>
    <col min="10" max="10" width="9" style="3" customWidth="1"/>
    <col min="11" max="16384" width="9" style="3"/>
  </cols>
  <sheetData>
    <row r="1" spans="1:9" ht="21">
      <c r="A1" s="126" t="s">
        <v>128</v>
      </c>
      <c r="B1" s="126"/>
      <c r="C1" s="126"/>
      <c r="D1" s="126"/>
      <c r="E1" s="126"/>
      <c r="F1" s="126"/>
      <c r="G1" s="126"/>
      <c r="H1" s="126"/>
      <c r="I1" s="126"/>
    </row>
    <row r="2" spans="1:9" ht="21">
      <c r="A2" s="126" t="s">
        <v>78</v>
      </c>
      <c r="B2" s="126"/>
      <c r="C2" s="126"/>
      <c r="D2" s="126"/>
      <c r="E2" s="126"/>
      <c r="F2" s="126"/>
      <c r="G2" s="126"/>
      <c r="H2" s="126"/>
      <c r="I2" s="126"/>
    </row>
    <row r="3" spans="1:9" ht="21">
      <c r="A3" s="126" t="s">
        <v>79</v>
      </c>
      <c r="B3" s="126"/>
      <c r="C3" s="126"/>
      <c r="D3" s="126"/>
      <c r="E3" s="126"/>
      <c r="F3" s="126"/>
      <c r="G3" s="126"/>
      <c r="H3" s="126"/>
      <c r="I3" s="126"/>
    </row>
    <row r="4" spans="1:9" ht="21">
      <c r="A4" s="132" t="s">
        <v>112</v>
      </c>
      <c r="B4" s="132"/>
      <c r="C4" s="132"/>
      <c r="D4" s="132"/>
    </row>
    <row r="5" spans="1:9" ht="16.5" customHeight="1" thickBot="1">
      <c r="A5" s="79"/>
      <c r="B5" s="139" t="s">
        <v>95</v>
      </c>
      <c r="C5" s="139"/>
      <c r="D5" s="139"/>
      <c r="E5" s="139"/>
      <c r="F5" s="150" t="s">
        <v>96</v>
      </c>
      <c r="G5" s="150"/>
      <c r="H5" s="150"/>
      <c r="I5" s="150"/>
    </row>
    <row r="6" spans="1:9" ht="53.25" customHeight="1" thickBot="1">
      <c r="A6" s="87" t="s">
        <v>81</v>
      </c>
      <c r="B6" s="87" t="s">
        <v>11</v>
      </c>
      <c r="C6" s="87" t="s">
        <v>13</v>
      </c>
      <c r="D6" s="87" t="s">
        <v>109</v>
      </c>
      <c r="E6" s="87" t="s">
        <v>113</v>
      </c>
      <c r="F6" s="87" t="s">
        <v>11</v>
      </c>
      <c r="G6" s="87" t="s">
        <v>13</v>
      </c>
      <c r="H6" s="87" t="s">
        <v>109</v>
      </c>
      <c r="I6" s="87" t="s">
        <v>113</v>
      </c>
    </row>
    <row r="7" spans="1:9" ht="23.1" customHeight="1">
      <c r="A7" s="63" t="s">
        <v>20</v>
      </c>
      <c r="B7" s="88">
        <v>8789423</v>
      </c>
      <c r="C7" s="88">
        <v>24495070338</v>
      </c>
      <c r="D7" s="88">
        <v>-23599600755</v>
      </c>
      <c r="E7" s="88">
        <v>895469583</v>
      </c>
      <c r="F7" s="88">
        <v>8789423</v>
      </c>
      <c r="G7" s="88">
        <v>24495070338</v>
      </c>
      <c r="H7" s="88">
        <v>-23599600755</v>
      </c>
      <c r="I7" s="88">
        <v>895469583</v>
      </c>
    </row>
    <row r="8" spans="1:9" ht="23.1" customHeight="1">
      <c r="A8" s="63" t="s">
        <v>21</v>
      </c>
      <c r="B8" s="88">
        <v>1006000</v>
      </c>
      <c r="C8" s="88">
        <v>14029057060</v>
      </c>
      <c r="D8" s="88">
        <v>-13754470556</v>
      </c>
      <c r="E8" s="88">
        <v>274586504</v>
      </c>
      <c r="F8" s="88">
        <v>1006000</v>
      </c>
      <c r="G8" s="88">
        <v>14029057060</v>
      </c>
      <c r="H8" s="88">
        <v>-13754470556</v>
      </c>
      <c r="I8" s="88">
        <v>274586504</v>
      </c>
    </row>
    <row r="9" spans="1:9" ht="23.1" customHeight="1" thickBot="1">
      <c r="A9" s="63" t="s">
        <v>22</v>
      </c>
      <c r="B9" s="90">
        <f>SUM(B7:B8)</f>
        <v>9795423</v>
      </c>
      <c r="C9" s="90">
        <f t="shared" ref="C9:I9" si="0">SUM(C7:C8)</f>
        <v>38524127398</v>
      </c>
      <c r="D9" s="90">
        <f t="shared" si="0"/>
        <v>-37354071311</v>
      </c>
      <c r="E9" s="90">
        <f t="shared" si="0"/>
        <v>1170056087</v>
      </c>
      <c r="F9" s="90">
        <f t="shared" si="0"/>
        <v>9795423</v>
      </c>
      <c r="G9" s="90">
        <f t="shared" si="0"/>
        <v>38524127398</v>
      </c>
      <c r="H9" s="90">
        <f t="shared" si="0"/>
        <v>-37354071311</v>
      </c>
      <c r="I9" s="90">
        <f t="shared" si="0"/>
        <v>1170056087</v>
      </c>
    </row>
    <row r="10" spans="1:9" ht="23.1" customHeight="1" thickTop="1">
      <c r="A10" s="18" t="s">
        <v>23</v>
      </c>
      <c r="B10" s="31"/>
      <c r="C10" s="29"/>
      <c r="D10" s="29"/>
      <c r="E10" s="29"/>
      <c r="F10" s="31"/>
      <c r="G10" s="29"/>
      <c r="H10" s="29"/>
      <c r="I10" s="29"/>
    </row>
    <row r="13" spans="1:9">
      <c r="A13" s="173" t="s">
        <v>111</v>
      </c>
      <c r="B13" s="174"/>
      <c r="C13" s="174"/>
      <c r="D13" s="174"/>
      <c r="E13" s="174"/>
      <c r="F13" s="174"/>
      <c r="G13" s="174"/>
      <c r="H13" s="174"/>
      <c r="I13" s="174"/>
    </row>
  </sheetData>
  <mergeCells count="7">
    <mergeCell ref="A13:I13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80" orientation="landscape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M13"/>
  <sheetViews>
    <sheetView rightToLeft="1" zoomScaleNormal="100" zoomScaleSheetLayoutView="106" workbookViewId="0">
      <selection activeCell="A20" sqref="A20:I23"/>
    </sheetView>
  </sheetViews>
  <sheetFormatPr defaultColWidth="9" defaultRowHeight="15.75"/>
  <cols>
    <col min="1" max="1" width="14.125" style="21" customWidth="1"/>
    <col min="2" max="2" width="13" style="21" customWidth="1"/>
    <col min="3" max="4" width="14.25" style="21" customWidth="1"/>
    <col min="5" max="5" width="13" style="21" customWidth="1"/>
    <col min="6" max="6" width="14.25" style="21" customWidth="1"/>
    <col min="7" max="7" width="13" style="21" customWidth="1"/>
    <col min="8" max="8" width="14.25" style="21" customWidth="1"/>
    <col min="9" max="10" width="13" style="21" customWidth="1"/>
    <col min="11" max="12" width="14.25" style="21" customWidth="1"/>
    <col min="13" max="13" width="13" style="21" customWidth="1"/>
    <col min="14" max="14" width="9" style="6" customWidth="1"/>
    <col min="15" max="16384" width="9" style="6"/>
  </cols>
  <sheetData>
    <row r="1" spans="1:13" ht="21">
      <c r="A1" s="125" t="s">
        <v>128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21">
      <c r="A2" s="125" t="s">
        <v>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21">
      <c r="A3" s="126" t="s">
        <v>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21">
      <c r="A4" s="132" t="s">
        <v>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21">
      <c r="A5" s="132" t="s">
        <v>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7" spans="1:13" ht="18.75" customHeight="1">
      <c r="A7" s="51"/>
      <c r="B7" s="128" t="s">
        <v>7</v>
      </c>
      <c r="C7" s="128"/>
      <c r="D7" s="128"/>
      <c r="E7" s="133" t="s">
        <v>8</v>
      </c>
      <c r="F7" s="133"/>
      <c r="G7" s="133"/>
      <c r="H7" s="133"/>
      <c r="I7" s="128" t="s">
        <v>9</v>
      </c>
      <c r="J7" s="128"/>
      <c r="K7" s="128"/>
      <c r="L7" s="128"/>
      <c r="M7" s="128"/>
    </row>
    <row r="8" spans="1:13" ht="17.25" customHeight="1">
      <c r="A8" s="127" t="s">
        <v>10</v>
      </c>
      <c r="B8" s="127" t="s">
        <v>11</v>
      </c>
      <c r="C8" s="127" t="s">
        <v>12</v>
      </c>
      <c r="D8" s="131" t="s">
        <v>13</v>
      </c>
      <c r="E8" s="129" t="s">
        <v>14</v>
      </c>
      <c r="F8" s="129"/>
      <c r="G8" s="130" t="s">
        <v>15</v>
      </c>
      <c r="H8" s="130"/>
      <c r="I8" s="131" t="s">
        <v>11</v>
      </c>
      <c r="J8" s="131" t="s">
        <v>16</v>
      </c>
      <c r="K8" s="131" t="s">
        <v>12</v>
      </c>
      <c r="L8" s="131" t="s">
        <v>13</v>
      </c>
      <c r="M8" s="131" t="s">
        <v>17</v>
      </c>
    </row>
    <row r="9" spans="1:13" ht="20.25" customHeight="1" thickBot="1">
      <c r="A9" s="128"/>
      <c r="B9" s="128"/>
      <c r="C9" s="128"/>
      <c r="D9" s="128"/>
      <c r="E9" s="52" t="s">
        <v>11</v>
      </c>
      <c r="F9" s="52" t="s">
        <v>18</v>
      </c>
      <c r="G9" s="52" t="s">
        <v>11</v>
      </c>
      <c r="H9" s="52" t="s">
        <v>19</v>
      </c>
      <c r="I9" s="128"/>
      <c r="J9" s="128"/>
      <c r="K9" s="128"/>
      <c r="L9" s="128"/>
      <c r="M9" s="128"/>
    </row>
    <row r="10" spans="1:13" ht="23.1" customHeight="1">
      <c r="A10" s="53" t="s">
        <v>20</v>
      </c>
      <c r="B10" s="64">
        <v>80911</v>
      </c>
      <c r="C10" s="64">
        <v>168117301</v>
      </c>
      <c r="D10" s="64">
        <v>186600667</v>
      </c>
      <c r="E10" s="64">
        <v>23500541</v>
      </c>
      <c r="F10" s="64">
        <v>61199475080</v>
      </c>
      <c r="G10" s="64">
        <v>14792029</v>
      </c>
      <c r="H10" s="64">
        <v>37767991626</v>
      </c>
      <c r="I10" s="95">
        <v>8789423</v>
      </c>
      <c r="J10" s="61" t="s">
        <v>131</v>
      </c>
      <c r="K10" s="64">
        <v>23599600755</v>
      </c>
      <c r="L10" s="64">
        <v>24495070338</v>
      </c>
      <c r="M10" s="96">
        <v>17.809999999999999</v>
      </c>
    </row>
    <row r="11" spans="1:13" ht="23.1" customHeight="1">
      <c r="A11" s="53" t="s">
        <v>21</v>
      </c>
      <c r="B11" s="97">
        <v>1006000</v>
      </c>
      <c r="C11" s="97">
        <v>13538938054</v>
      </c>
      <c r="D11" s="97">
        <v>13754470556</v>
      </c>
      <c r="E11" s="64">
        <v>0</v>
      </c>
      <c r="F11" s="64">
        <v>0</v>
      </c>
      <c r="G11" s="97">
        <v>0</v>
      </c>
      <c r="H11" s="97">
        <v>0</v>
      </c>
      <c r="I11" s="95">
        <v>1006000</v>
      </c>
      <c r="J11" s="61" t="s">
        <v>132</v>
      </c>
      <c r="K11" s="64">
        <v>13538938054</v>
      </c>
      <c r="L11" s="64">
        <v>14029057060</v>
      </c>
      <c r="M11" s="96">
        <v>10.199999999999999</v>
      </c>
    </row>
    <row r="12" spans="1:13" ht="23.1" customHeight="1" thickBot="1">
      <c r="A12" s="53" t="s">
        <v>22</v>
      </c>
      <c r="B12" s="98">
        <f>SUM(B10:B11)</f>
        <v>1086911</v>
      </c>
      <c r="C12" s="98">
        <f t="shared" ref="C12:M12" si="0">SUM(C10:C11)</f>
        <v>13707055355</v>
      </c>
      <c r="D12" s="98">
        <f t="shared" si="0"/>
        <v>13941071223</v>
      </c>
      <c r="E12" s="98">
        <f t="shared" si="0"/>
        <v>23500541</v>
      </c>
      <c r="F12" s="98">
        <f t="shared" si="0"/>
        <v>61199475080</v>
      </c>
      <c r="G12" s="98">
        <f t="shared" si="0"/>
        <v>14792029</v>
      </c>
      <c r="H12" s="98">
        <f t="shared" si="0"/>
        <v>37767991626</v>
      </c>
      <c r="I12" s="98">
        <f t="shared" si="0"/>
        <v>9795423</v>
      </c>
      <c r="J12" s="98">
        <f t="shared" si="0"/>
        <v>0</v>
      </c>
      <c r="K12" s="98">
        <f t="shared" si="0"/>
        <v>37138538809</v>
      </c>
      <c r="L12" s="98">
        <f t="shared" si="0"/>
        <v>38524127398</v>
      </c>
      <c r="M12" s="99">
        <f t="shared" si="0"/>
        <v>28.009999999999998</v>
      </c>
    </row>
    <row r="13" spans="1:13" ht="23.1" customHeight="1" thickTop="1">
      <c r="A13" s="18" t="s">
        <v>23</v>
      </c>
      <c r="B13" s="19"/>
      <c r="C13" s="20"/>
      <c r="D13" s="20"/>
      <c r="E13" s="19"/>
      <c r="F13" s="20"/>
      <c r="G13" s="19"/>
      <c r="H13" s="20"/>
      <c r="I13" s="19"/>
      <c r="J13" s="18"/>
      <c r="K13" s="20"/>
      <c r="L13" s="20"/>
      <c r="M13" s="20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68" orientation="landscape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S11"/>
  <sheetViews>
    <sheetView rightToLeft="1" zoomScaleNormal="100" zoomScaleSheetLayoutView="106" workbookViewId="0">
      <selection activeCell="A20" sqref="A20:I23"/>
    </sheetView>
  </sheetViews>
  <sheetFormatPr defaultColWidth="9" defaultRowHeight="15.75"/>
  <cols>
    <col min="1" max="2" width="13" style="23" customWidth="1"/>
    <col min="3" max="3" width="19.875" style="23" bestFit="1" customWidth="1"/>
    <col min="4" max="19" width="13" style="23" customWidth="1"/>
    <col min="20" max="20" width="9" style="7" customWidth="1"/>
    <col min="21" max="16384" width="9" style="7"/>
  </cols>
  <sheetData>
    <row r="1" spans="1:19" ht="21">
      <c r="A1" s="126" t="s">
        <v>128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ht="21">
      <c r="A2" s="126" t="s">
        <v>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21">
      <c r="A3" s="126" t="s">
        <v>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21">
      <c r="A4" s="132" t="s">
        <v>30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6" spans="1:19" ht="18" customHeight="1" thickBot="1">
      <c r="A6" s="137" t="s">
        <v>31</v>
      </c>
      <c r="B6" s="135"/>
      <c r="C6" s="135"/>
      <c r="D6" s="135"/>
      <c r="E6" s="135"/>
      <c r="F6" s="135"/>
      <c r="G6" s="135"/>
      <c r="H6" s="135" t="s">
        <v>9</v>
      </c>
      <c r="I6" s="135"/>
      <c r="J6" s="135"/>
      <c r="K6" s="139" t="s">
        <v>8</v>
      </c>
      <c r="L6" s="139"/>
      <c r="M6" s="139"/>
      <c r="N6" s="139"/>
      <c r="O6" s="135" t="s">
        <v>9</v>
      </c>
      <c r="P6" s="135"/>
      <c r="Q6" s="135"/>
      <c r="R6" s="135"/>
      <c r="S6" s="135"/>
    </row>
    <row r="7" spans="1:19" ht="26.25" customHeight="1">
      <c r="A7" s="137" t="s">
        <v>32</v>
      </c>
      <c r="B7" s="138" t="s">
        <v>33</v>
      </c>
      <c r="C7" s="136" t="s">
        <v>34</v>
      </c>
      <c r="D7" s="134" t="s">
        <v>35</v>
      </c>
      <c r="E7" s="138" t="s">
        <v>36</v>
      </c>
      <c r="F7" s="136" t="s">
        <v>37</v>
      </c>
      <c r="G7" s="136" t="s">
        <v>38</v>
      </c>
      <c r="H7" s="134" t="s">
        <v>11</v>
      </c>
      <c r="I7" s="134" t="s">
        <v>12</v>
      </c>
      <c r="J7" s="134" t="s">
        <v>13</v>
      </c>
      <c r="K7" s="136" t="s">
        <v>14</v>
      </c>
      <c r="L7" s="136"/>
      <c r="M7" s="136" t="s">
        <v>15</v>
      </c>
      <c r="N7" s="136"/>
      <c r="O7" s="134" t="s">
        <v>11</v>
      </c>
      <c r="P7" s="134" t="s">
        <v>39</v>
      </c>
      <c r="Q7" s="134" t="s">
        <v>12</v>
      </c>
      <c r="R7" s="134" t="s">
        <v>13</v>
      </c>
      <c r="S7" s="134" t="s">
        <v>40</v>
      </c>
    </row>
    <row r="8" spans="1:19" s="8" customFormat="1" ht="40.5" customHeight="1" thickBot="1">
      <c r="A8" s="135"/>
      <c r="B8" s="139"/>
      <c r="C8" s="139"/>
      <c r="D8" s="135"/>
      <c r="E8" s="139"/>
      <c r="F8" s="139"/>
      <c r="G8" s="139"/>
      <c r="H8" s="135"/>
      <c r="I8" s="135"/>
      <c r="J8" s="135"/>
      <c r="K8" s="87" t="s">
        <v>11</v>
      </c>
      <c r="L8" s="87" t="s">
        <v>18</v>
      </c>
      <c r="M8" s="87" t="s">
        <v>11</v>
      </c>
      <c r="N8" s="87" t="s">
        <v>19</v>
      </c>
      <c r="O8" s="135"/>
      <c r="P8" s="135"/>
      <c r="Q8" s="135"/>
      <c r="R8" s="135"/>
      <c r="S8" s="135"/>
    </row>
    <row r="9" spans="1:19" ht="23.1" customHeight="1">
      <c r="A9" s="97" t="s">
        <v>70</v>
      </c>
      <c r="B9" s="97" t="s">
        <v>70</v>
      </c>
      <c r="C9" s="97" t="s">
        <v>70</v>
      </c>
      <c r="D9" s="97" t="s">
        <v>70</v>
      </c>
      <c r="E9" s="97" t="s">
        <v>70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</row>
    <row r="10" spans="1:19" ht="23.1" customHeight="1" thickBot="1">
      <c r="A10" s="100" t="s">
        <v>22</v>
      </c>
      <c r="B10" s="101" t="s">
        <v>70</v>
      </c>
      <c r="C10" s="78" t="s">
        <v>70</v>
      </c>
      <c r="D10" s="78" t="s">
        <v>70</v>
      </c>
      <c r="E10" s="78" t="s">
        <v>70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0</v>
      </c>
    </row>
    <row r="11" spans="1:19" ht="16.5" thickTop="1"/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pageSetUpPr fitToPage="1"/>
  </sheetPr>
  <dimension ref="A1:J16"/>
  <sheetViews>
    <sheetView rightToLeft="1" topLeftCell="D1" zoomScaleNormal="100" zoomScaleSheetLayoutView="106" workbookViewId="0">
      <selection activeCell="A20" sqref="A20:I23"/>
    </sheetView>
  </sheetViews>
  <sheetFormatPr defaultColWidth="9" defaultRowHeight="15.75"/>
  <cols>
    <col min="1" max="1" width="21.875" style="21" customWidth="1"/>
    <col min="2" max="2" width="18.5" style="21" customWidth="1"/>
    <col min="3" max="3" width="13" style="21" customWidth="1"/>
    <col min="4" max="4" width="13.5" style="21" customWidth="1"/>
    <col min="5" max="5" width="15.75" style="21" customWidth="1"/>
    <col min="6" max="7" width="14.25" style="21" customWidth="1"/>
    <col min="8" max="8" width="13" style="21" customWidth="1"/>
    <col min="9" max="9" width="14.25" style="21" customWidth="1"/>
    <col min="10" max="10" width="13" style="21" customWidth="1"/>
    <col min="11" max="11" width="9" style="6" customWidth="1"/>
    <col min="12" max="16384" width="9" style="6"/>
  </cols>
  <sheetData>
    <row r="1" spans="1:10" ht="21">
      <c r="A1" s="126" t="s">
        <v>128</v>
      </c>
      <c r="B1" s="126"/>
      <c r="C1" s="126"/>
      <c r="D1" s="126"/>
      <c r="E1" s="126"/>
      <c r="F1" s="126"/>
      <c r="G1" s="126"/>
      <c r="H1" s="126"/>
      <c r="I1" s="126"/>
    </row>
    <row r="2" spans="1:10" ht="21">
      <c r="A2" s="126" t="s">
        <v>3</v>
      </c>
      <c r="B2" s="126"/>
      <c r="C2" s="126"/>
      <c r="D2" s="126"/>
      <c r="E2" s="126"/>
      <c r="F2" s="126"/>
      <c r="G2" s="126"/>
      <c r="H2" s="126"/>
      <c r="I2" s="126"/>
    </row>
    <row r="3" spans="1:10" ht="21">
      <c r="A3" s="126" t="s">
        <v>4</v>
      </c>
      <c r="B3" s="126"/>
      <c r="C3" s="126"/>
      <c r="D3" s="126"/>
      <c r="E3" s="126"/>
      <c r="F3" s="126"/>
      <c r="G3" s="126"/>
      <c r="H3" s="126"/>
      <c r="I3" s="126"/>
    </row>
    <row r="4" spans="1:10" ht="21">
      <c r="A4" s="132" t="s">
        <v>58</v>
      </c>
      <c r="B4" s="132"/>
      <c r="C4" s="132"/>
      <c r="D4" s="132"/>
      <c r="E4" s="132"/>
      <c r="F4" s="132"/>
      <c r="G4" s="132"/>
      <c r="H4" s="132"/>
      <c r="I4" s="132"/>
    </row>
    <row r="6" spans="1:10" ht="18.75" customHeight="1" thickBot="1">
      <c r="A6" s="85"/>
      <c r="B6" s="135" t="s">
        <v>59</v>
      </c>
      <c r="C6" s="135"/>
      <c r="D6" s="135"/>
      <c r="E6" s="135"/>
      <c r="F6" s="86" t="s">
        <v>7</v>
      </c>
      <c r="G6" s="139" t="s">
        <v>8</v>
      </c>
      <c r="H6" s="136"/>
      <c r="I6" s="137" t="s">
        <v>9</v>
      </c>
      <c r="J6" s="137"/>
    </row>
    <row r="7" spans="1:10" ht="31.9" customHeight="1">
      <c r="A7" s="103" t="s">
        <v>60</v>
      </c>
      <c r="B7" s="104" t="s">
        <v>61</v>
      </c>
      <c r="C7" s="104" t="s">
        <v>62</v>
      </c>
      <c r="D7" s="104" t="s">
        <v>63</v>
      </c>
      <c r="E7" s="104" t="s">
        <v>52</v>
      </c>
      <c r="F7" s="105" t="s">
        <v>64</v>
      </c>
      <c r="G7" s="104" t="s">
        <v>65</v>
      </c>
      <c r="H7" s="104" t="s">
        <v>66</v>
      </c>
      <c r="I7" s="105" t="s">
        <v>64</v>
      </c>
      <c r="J7" s="105" t="s">
        <v>55</v>
      </c>
    </row>
    <row r="8" spans="1:10" ht="23.1" customHeight="1">
      <c r="A8" s="63" t="s">
        <v>74</v>
      </c>
      <c r="B8" s="106" t="s">
        <v>75</v>
      </c>
      <c r="C8" s="106" t="s">
        <v>76</v>
      </c>
      <c r="D8" s="107" t="s">
        <v>70</v>
      </c>
      <c r="E8" s="107" t="s">
        <v>70</v>
      </c>
      <c r="F8" s="64">
        <v>338351295</v>
      </c>
      <c r="G8" s="107" t="s">
        <v>70</v>
      </c>
      <c r="H8" s="107" t="s">
        <v>70</v>
      </c>
      <c r="I8" s="64">
        <v>338351295</v>
      </c>
      <c r="J8" s="96">
        <v>0.25</v>
      </c>
    </row>
    <row r="9" spans="1:10" ht="23.1" customHeight="1">
      <c r="A9" s="63" t="s">
        <v>67</v>
      </c>
      <c r="B9" s="61" t="s">
        <v>68</v>
      </c>
      <c r="C9" s="61" t="s">
        <v>69</v>
      </c>
      <c r="D9" s="97" t="s">
        <v>70</v>
      </c>
      <c r="E9" s="97" t="s">
        <v>70</v>
      </c>
      <c r="F9" s="64">
        <v>34071476980</v>
      </c>
      <c r="G9" s="176">
        <v>25444342880</v>
      </c>
      <c r="H9" s="97" t="s">
        <v>70</v>
      </c>
      <c r="I9" s="64">
        <v>59515819860</v>
      </c>
      <c r="J9" s="96">
        <v>43.27</v>
      </c>
    </row>
    <row r="10" spans="1:10" ht="23.1" customHeight="1">
      <c r="A10" s="63" t="s">
        <v>71</v>
      </c>
      <c r="B10" s="61" t="s">
        <v>72</v>
      </c>
      <c r="C10" s="61" t="s">
        <v>73</v>
      </c>
      <c r="D10" s="108" t="s">
        <v>70</v>
      </c>
      <c r="E10" s="108">
        <v>22.5</v>
      </c>
      <c r="F10" s="64">
        <v>21000000000</v>
      </c>
      <c r="G10" s="175" t="s">
        <v>70</v>
      </c>
      <c r="H10" s="108" t="s">
        <v>70</v>
      </c>
      <c r="I10" s="64">
        <v>21000000000</v>
      </c>
      <c r="J10" s="96">
        <v>15.27</v>
      </c>
    </row>
    <row r="11" spans="1:10" ht="23.1" customHeight="1" thickBot="1">
      <c r="A11" s="63" t="s">
        <v>22</v>
      </c>
      <c r="B11" s="109" t="s">
        <v>70</v>
      </c>
      <c r="C11" s="109" t="s">
        <v>70</v>
      </c>
      <c r="D11" s="109" t="s">
        <v>70</v>
      </c>
      <c r="E11" s="99">
        <f>SUM(E8:E10)</f>
        <v>22.5</v>
      </c>
      <c r="F11" s="98">
        <f>SUM(F8:F10)</f>
        <v>55409828275</v>
      </c>
      <c r="G11" s="98">
        <f t="shared" ref="G11:J11" si="0">SUM(G8:G10)</f>
        <v>25444342880</v>
      </c>
      <c r="H11" s="98">
        <f t="shared" si="0"/>
        <v>0</v>
      </c>
      <c r="I11" s="98">
        <f t="shared" si="0"/>
        <v>80854171155</v>
      </c>
      <c r="J11" s="99">
        <f t="shared" si="0"/>
        <v>58.790000000000006</v>
      </c>
    </row>
    <row r="12" spans="1:10" ht="23.1" customHeight="1" thickTop="1">
      <c r="A12" s="26" t="s">
        <v>23</v>
      </c>
      <c r="B12" s="26"/>
      <c r="C12" s="26"/>
      <c r="D12" s="26"/>
      <c r="E12" s="26"/>
      <c r="F12" s="28"/>
      <c r="G12" s="140"/>
      <c r="H12" s="140"/>
      <c r="I12" s="28"/>
      <c r="J12" s="20"/>
    </row>
    <row r="16" spans="1:10">
      <c r="C16" s="21" t="s">
        <v>77</v>
      </c>
    </row>
  </sheetData>
  <mergeCells count="8">
    <mergeCell ref="G12:H12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79" orientation="landscape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98A4-33E7-448D-9574-D5631D6AED55}">
  <sheetPr>
    <tabColor rgb="FF00FF00"/>
    <pageSetUpPr fitToPage="1"/>
  </sheetPr>
  <dimension ref="A1:P17"/>
  <sheetViews>
    <sheetView rightToLeft="1" topLeftCell="G1" workbookViewId="0">
      <selection activeCell="A20" sqref="A20:I23"/>
    </sheetView>
  </sheetViews>
  <sheetFormatPr defaultColWidth="9" defaultRowHeight="21"/>
  <cols>
    <col min="1" max="7" width="13" style="47" customWidth="1"/>
    <col min="8" max="8" width="13" style="47" bestFit="1" customWidth="1"/>
    <col min="9" max="16" width="13" style="47" customWidth="1"/>
    <col min="17" max="17" width="9" style="17" customWidth="1"/>
    <col min="18" max="16384" width="9" style="17"/>
  </cols>
  <sheetData>
    <row r="1" spans="1:16" ht="18.600000000000001" customHeight="1">
      <c r="A1" s="126" t="s">
        <v>128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6.899999999999999" customHeight="1">
      <c r="A2" s="126" t="s">
        <v>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6.899999999999999" customHeight="1">
      <c r="A3" s="126" t="s">
        <v>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6.899999999999999" customHeight="1">
      <c r="A4" s="143" t="s">
        <v>50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 ht="21.6" customHeight="1">
      <c r="A5" s="54"/>
      <c r="B5" s="142"/>
      <c r="C5" s="142"/>
      <c r="D5" s="55"/>
      <c r="E5" s="55"/>
      <c r="F5" s="142" t="s">
        <v>7</v>
      </c>
      <c r="G5" s="142"/>
      <c r="H5" s="142"/>
      <c r="I5" s="133" t="s">
        <v>8</v>
      </c>
      <c r="J5" s="133"/>
      <c r="K5" s="133"/>
      <c r="L5" s="133"/>
      <c r="M5" s="142" t="s">
        <v>9</v>
      </c>
      <c r="N5" s="142"/>
      <c r="O5" s="142"/>
      <c r="P5" s="142"/>
    </row>
    <row r="6" spans="1:16" ht="16.899999999999999" customHeight="1">
      <c r="A6" s="146" t="s">
        <v>51</v>
      </c>
      <c r="B6" s="147" t="s">
        <v>36</v>
      </c>
      <c r="C6" s="144" t="s">
        <v>52</v>
      </c>
      <c r="D6" s="144" t="s">
        <v>53</v>
      </c>
      <c r="E6" s="144" t="s">
        <v>34</v>
      </c>
      <c r="F6" s="127" t="s">
        <v>11</v>
      </c>
      <c r="G6" s="146" t="s">
        <v>12</v>
      </c>
      <c r="H6" s="54" t="s">
        <v>54</v>
      </c>
      <c r="I6" s="130" t="s">
        <v>14</v>
      </c>
      <c r="J6" s="130"/>
      <c r="K6" s="130" t="s">
        <v>15</v>
      </c>
      <c r="L6" s="130"/>
      <c r="M6" s="131" t="s">
        <v>11</v>
      </c>
      <c r="N6" s="141" t="s">
        <v>12</v>
      </c>
      <c r="O6" s="54" t="s">
        <v>54</v>
      </c>
      <c r="P6" s="54" t="s">
        <v>55</v>
      </c>
    </row>
    <row r="7" spans="1:16" ht="16.899999999999999" customHeight="1" thickBot="1">
      <c r="A7" s="142"/>
      <c r="B7" s="145"/>
      <c r="C7" s="145"/>
      <c r="D7" s="145"/>
      <c r="E7" s="145"/>
      <c r="F7" s="128"/>
      <c r="G7" s="142"/>
      <c r="H7" s="55" t="s">
        <v>56</v>
      </c>
      <c r="I7" s="52" t="s">
        <v>11</v>
      </c>
      <c r="J7" s="52" t="s">
        <v>12</v>
      </c>
      <c r="K7" s="52" t="s">
        <v>11</v>
      </c>
      <c r="L7" s="52" t="s">
        <v>19</v>
      </c>
      <c r="M7" s="128"/>
      <c r="N7" s="142"/>
      <c r="O7" s="55" t="s">
        <v>56</v>
      </c>
      <c r="P7" s="55" t="s">
        <v>57</v>
      </c>
    </row>
    <row r="8" spans="1:16" ht="23.1" customHeight="1">
      <c r="A8" s="63"/>
      <c r="B8" s="104" t="s">
        <v>70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</row>
    <row r="9" spans="1:16" ht="23.1" customHeight="1" thickBot="1">
      <c r="A9" s="110" t="s">
        <v>22</v>
      </c>
      <c r="B9" s="92" t="s">
        <v>70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</row>
    <row r="10" spans="1:16" ht="16.899999999999999" customHeight="1" thickTop="1">
      <c r="A10" s="44" t="s">
        <v>23</v>
      </c>
      <c r="B10" s="25"/>
      <c r="C10" s="28"/>
      <c r="D10" s="28"/>
      <c r="E10" s="26"/>
      <c r="F10" s="27"/>
      <c r="G10" s="28"/>
      <c r="H10" s="45"/>
      <c r="I10" s="46"/>
      <c r="J10" s="46"/>
      <c r="K10" s="46"/>
      <c r="L10" s="46"/>
      <c r="M10" s="27"/>
      <c r="N10" s="28"/>
      <c r="O10" s="45"/>
      <c r="P10" s="45"/>
    </row>
    <row r="11" spans="1:16" ht="16.899999999999999" customHeight="1">
      <c r="A11" s="48"/>
      <c r="B11" s="22"/>
      <c r="C11" s="22"/>
      <c r="D11" s="22"/>
      <c r="E11" s="22"/>
      <c r="F11" s="22"/>
      <c r="G11" s="22"/>
      <c r="H11" s="22"/>
      <c r="I11" s="49"/>
      <c r="J11" s="49"/>
      <c r="K11" s="49"/>
      <c r="L11" s="49"/>
      <c r="M11" s="22"/>
      <c r="N11" s="22"/>
      <c r="O11" s="22"/>
      <c r="P11" s="22"/>
    </row>
    <row r="12" spans="1:16" ht="16.899999999999999" customHeight="1">
      <c r="A12" s="48"/>
      <c r="B12" s="48"/>
      <c r="C12" s="48"/>
      <c r="D12" s="48"/>
      <c r="E12" s="48"/>
      <c r="F12" s="22"/>
      <c r="G12" s="22"/>
      <c r="H12" s="41"/>
      <c r="I12" s="22"/>
      <c r="J12" s="22"/>
      <c r="K12" s="22"/>
      <c r="L12" s="22"/>
      <c r="M12" s="22"/>
      <c r="N12" s="22"/>
      <c r="O12" s="41"/>
      <c r="P12" s="41"/>
    </row>
    <row r="13" spans="1:16" ht="16.899999999999999" customHeigh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</mergeCells>
  <pageMargins left="0.7" right="0.7" top="0.75" bottom="0.75" header="0.3" footer="0.3"/>
  <pageSetup paperSize="9" scale="58" orientation="landscape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  <pageSetUpPr fitToPage="1"/>
  </sheetPr>
  <dimension ref="A1:S11"/>
  <sheetViews>
    <sheetView rightToLeft="1" topLeftCell="B1" zoomScale="106" zoomScaleNormal="106" workbookViewId="0">
      <selection activeCell="A20" sqref="A20:I23"/>
    </sheetView>
  </sheetViews>
  <sheetFormatPr defaultColWidth="13" defaultRowHeight="18"/>
  <cols>
    <col min="1" max="1" width="51.625" style="38" customWidth="1"/>
    <col min="2" max="2" width="13" style="30" customWidth="1"/>
    <col min="3" max="3" width="13.5" style="30" customWidth="1"/>
    <col min="4" max="4" width="16.25" style="30" customWidth="1"/>
    <col min="5" max="5" width="17.625" style="30" customWidth="1"/>
    <col min="6" max="20" width="13" style="3" customWidth="1"/>
    <col min="21" max="16384" width="13" style="3"/>
  </cols>
  <sheetData>
    <row r="1" spans="1:19" ht="21">
      <c r="A1" s="126" t="s">
        <v>128</v>
      </c>
      <c r="B1" s="126"/>
      <c r="C1" s="126"/>
      <c r="D1" s="126"/>
      <c r="E1" s="126"/>
    </row>
    <row r="2" spans="1:19" ht="21">
      <c r="A2" s="126" t="s">
        <v>78</v>
      </c>
      <c r="B2" s="126"/>
      <c r="C2" s="126"/>
      <c r="D2" s="126"/>
      <c r="E2" s="126"/>
    </row>
    <row r="3" spans="1:19" ht="21">
      <c r="A3" s="126" t="s">
        <v>79</v>
      </c>
      <c r="B3" s="126"/>
      <c r="C3" s="126"/>
      <c r="D3" s="126"/>
      <c r="E3" s="126"/>
    </row>
    <row r="4" spans="1:19" ht="21">
      <c r="A4" s="132" t="s">
        <v>80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19" ht="20.25" thickBot="1">
      <c r="A5" s="52" t="s">
        <v>81</v>
      </c>
      <c r="B5" s="56" t="s">
        <v>82</v>
      </c>
      <c r="C5" s="56" t="s">
        <v>64</v>
      </c>
      <c r="D5" s="56" t="s">
        <v>83</v>
      </c>
      <c r="E5" s="56" t="s">
        <v>84</v>
      </c>
    </row>
    <row r="6" spans="1:19" ht="23.1" customHeight="1">
      <c r="A6" s="63" t="s">
        <v>85</v>
      </c>
      <c r="B6" s="61" t="s">
        <v>86</v>
      </c>
      <c r="C6" s="88">
        <v>2897687460</v>
      </c>
      <c r="D6" s="91">
        <v>87.82</v>
      </c>
      <c r="E6" s="111">
        <v>2.11</v>
      </c>
    </row>
    <row r="7" spans="1:19" ht="23.1" customHeight="1">
      <c r="A7" s="63" t="s">
        <v>87</v>
      </c>
      <c r="B7" s="61" t="s">
        <v>88</v>
      </c>
      <c r="C7" s="88">
        <v>0</v>
      </c>
      <c r="D7" s="91">
        <v>0</v>
      </c>
      <c r="E7" s="88">
        <v>0</v>
      </c>
    </row>
    <row r="8" spans="1:19" ht="23.1" customHeight="1">
      <c r="A8" s="63" t="s">
        <v>89</v>
      </c>
      <c r="B8" s="61" t="s">
        <v>90</v>
      </c>
      <c r="C8" s="88">
        <v>400827670</v>
      </c>
      <c r="D8" s="91">
        <v>12.15</v>
      </c>
      <c r="E8" s="91">
        <v>0.28999999999999998</v>
      </c>
    </row>
    <row r="9" spans="1:19" ht="23.1" customHeight="1">
      <c r="A9" s="114" t="s">
        <v>91</v>
      </c>
      <c r="B9" s="112" t="s">
        <v>92</v>
      </c>
      <c r="C9" s="88">
        <v>1038095</v>
      </c>
      <c r="D9" s="91">
        <v>0.03</v>
      </c>
      <c r="E9" s="88">
        <v>0</v>
      </c>
    </row>
    <row r="10" spans="1:19" ht="23.1" customHeight="1" thickBot="1">
      <c r="A10" s="63" t="s">
        <v>22</v>
      </c>
      <c r="B10" s="109" t="s">
        <v>70</v>
      </c>
      <c r="C10" s="90">
        <f>SUM(C6:C9)</f>
        <v>3299553225</v>
      </c>
      <c r="D10" s="90">
        <f t="shared" ref="D10:E10" si="0">SUM(D6:D9)</f>
        <v>100</v>
      </c>
      <c r="E10" s="113">
        <f t="shared" si="0"/>
        <v>2.4</v>
      </c>
    </row>
    <row r="11" spans="1:19" ht="23.1" customHeight="1" thickTop="1">
      <c r="A11" s="35" t="s">
        <v>23</v>
      </c>
      <c r="B11" s="36"/>
      <c r="C11" s="28"/>
      <c r="D11" s="28"/>
      <c r="E11" s="37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</sheetData>
  <mergeCells count="4">
    <mergeCell ref="A4:S4"/>
    <mergeCell ref="A1:E1"/>
    <mergeCell ref="A2:E2"/>
    <mergeCell ref="A3:E3"/>
  </mergeCells>
  <pageMargins left="0.7" right="0.7" top="0.75" bottom="0.75" header="0.3" footer="0.3"/>
  <pageSetup paperSize="9" scale="41" orientation="landscape" r:id="rId1"/>
  <headerFooter differentOddEven="1" differentFirst="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  <pageSetUpPr fitToPage="1"/>
  </sheetPr>
  <dimension ref="A1:K14"/>
  <sheetViews>
    <sheetView rightToLeft="1" topLeftCell="E1" zoomScaleNormal="100" zoomScaleSheetLayoutView="106" workbookViewId="0">
      <selection activeCell="A20" sqref="A20:I23"/>
    </sheetView>
  </sheetViews>
  <sheetFormatPr defaultColWidth="9" defaultRowHeight="18"/>
  <cols>
    <col min="1" max="1" width="14.125" style="33" customWidth="1"/>
    <col min="2" max="2" width="13" style="33" customWidth="1"/>
    <col min="3" max="5" width="13.5" style="33" customWidth="1"/>
    <col min="6" max="6" width="16.875" style="33" customWidth="1"/>
    <col min="7" max="7" width="13" style="33" customWidth="1"/>
    <col min="8" max="10" width="13.5" style="33" customWidth="1"/>
    <col min="11" max="11" width="16.875" style="33" customWidth="1"/>
    <col min="12" max="12" width="9" style="12" customWidth="1"/>
    <col min="13" max="16384" width="9" style="12"/>
  </cols>
  <sheetData>
    <row r="1" spans="1:11" ht="21">
      <c r="A1" s="148" t="s">
        <v>128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21">
      <c r="A2" s="148" t="s">
        <v>78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21">
      <c r="A3" s="148" t="s">
        <v>79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5" spans="1:11" ht="19.5">
      <c r="A5" s="151" t="s">
        <v>118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7" spans="1:11" ht="19.5" customHeight="1" thickBot="1">
      <c r="B7" s="152" t="s">
        <v>95</v>
      </c>
      <c r="C7" s="152"/>
      <c r="D7" s="152"/>
      <c r="E7" s="152"/>
      <c r="F7" s="152"/>
      <c r="G7" s="152" t="s">
        <v>96</v>
      </c>
      <c r="H7" s="152"/>
      <c r="I7" s="152"/>
      <c r="J7" s="152"/>
      <c r="K7" s="152"/>
    </row>
    <row r="8" spans="1:11" ht="19.5" customHeight="1">
      <c r="A8" s="153" t="s">
        <v>119</v>
      </c>
      <c r="B8" s="149" t="s">
        <v>120</v>
      </c>
      <c r="C8" s="149" t="s">
        <v>116</v>
      </c>
      <c r="D8" s="149" t="s">
        <v>117</v>
      </c>
      <c r="E8" s="149" t="s">
        <v>22</v>
      </c>
      <c r="F8" s="149"/>
      <c r="G8" s="149" t="s">
        <v>120</v>
      </c>
      <c r="H8" s="149" t="s">
        <v>116</v>
      </c>
      <c r="I8" s="149" t="s">
        <v>117</v>
      </c>
      <c r="J8" s="149" t="s">
        <v>22</v>
      </c>
      <c r="K8" s="149"/>
    </row>
    <row r="9" spans="1:11" ht="18.75" customHeight="1" thickBot="1">
      <c r="A9" s="153"/>
      <c r="B9" s="150"/>
      <c r="C9" s="150"/>
      <c r="D9" s="150"/>
      <c r="E9" s="150"/>
      <c r="F9" s="150"/>
      <c r="G9" s="150"/>
      <c r="H9" s="150"/>
      <c r="I9" s="150"/>
      <c r="J9" s="150"/>
      <c r="K9" s="150"/>
    </row>
    <row r="10" spans="1:11" ht="28.5" customHeight="1" thickBot="1">
      <c r="A10" s="139"/>
      <c r="B10" s="57"/>
      <c r="C10" s="57"/>
      <c r="D10" s="57"/>
      <c r="E10" s="58" t="s">
        <v>64</v>
      </c>
      <c r="F10" s="58" t="s">
        <v>121</v>
      </c>
      <c r="G10" s="57"/>
      <c r="H10" s="57"/>
      <c r="I10" s="57"/>
      <c r="J10" s="59" t="s">
        <v>64</v>
      </c>
      <c r="K10" s="59" t="s">
        <v>121</v>
      </c>
    </row>
    <row r="11" spans="1:11" ht="23.1" customHeight="1">
      <c r="A11" s="53" t="s">
        <v>20</v>
      </c>
      <c r="B11" s="88">
        <v>0</v>
      </c>
      <c r="C11" s="88">
        <v>895469583</v>
      </c>
      <c r="D11" s="88">
        <v>1727631373</v>
      </c>
      <c r="E11" s="88">
        <v>2623100956</v>
      </c>
      <c r="F11" s="91">
        <v>79.5</v>
      </c>
      <c r="G11" s="88">
        <v>0</v>
      </c>
      <c r="H11" s="88">
        <v>895469583</v>
      </c>
      <c r="I11" s="88">
        <v>1727631373</v>
      </c>
      <c r="J11" s="88">
        <v>2623100956</v>
      </c>
      <c r="K11" s="91">
        <v>79.5</v>
      </c>
    </row>
    <row r="12" spans="1:11" ht="23.1" customHeight="1">
      <c r="A12" s="53" t="s">
        <v>21</v>
      </c>
      <c r="B12" s="88">
        <v>0</v>
      </c>
      <c r="C12" s="88">
        <v>274586504</v>
      </c>
      <c r="D12" s="88">
        <v>0</v>
      </c>
      <c r="E12" s="88">
        <v>274586504</v>
      </c>
      <c r="F12" s="91">
        <v>8.32</v>
      </c>
      <c r="G12" s="88">
        <v>0</v>
      </c>
      <c r="H12" s="88">
        <v>274586504</v>
      </c>
      <c r="I12" s="88">
        <v>0</v>
      </c>
      <c r="J12" s="88">
        <v>274586504</v>
      </c>
      <c r="K12" s="91">
        <v>8.32</v>
      </c>
    </row>
    <row r="13" spans="1:11" ht="23.1" customHeight="1" thickBot="1">
      <c r="A13" s="53" t="s">
        <v>22</v>
      </c>
      <c r="B13" s="90">
        <f>SUM(B11:B12)</f>
        <v>0</v>
      </c>
      <c r="C13" s="90">
        <f t="shared" ref="C13:K13" si="0">SUM(C11:C12)</f>
        <v>1170056087</v>
      </c>
      <c r="D13" s="90">
        <f t="shared" si="0"/>
        <v>1727631373</v>
      </c>
      <c r="E13" s="90">
        <f t="shared" si="0"/>
        <v>2897687460</v>
      </c>
      <c r="F13" s="113">
        <f t="shared" si="0"/>
        <v>87.82</v>
      </c>
      <c r="G13" s="90">
        <f t="shared" si="0"/>
        <v>0</v>
      </c>
      <c r="H13" s="90">
        <f t="shared" si="0"/>
        <v>1170056087</v>
      </c>
      <c r="I13" s="90">
        <f t="shared" si="0"/>
        <v>1727631373</v>
      </c>
      <c r="J13" s="90">
        <f t="shared" si="0"/>
        <v>2897687460</v>
      </c>
      <c r="K13" s="113">
        <f t="shared" si="0"/>
        <v>87.82</v>
      </c>
    </row>
    <row r="14" spans="1:11" ht="23.1" customHeight="1" thickTop="1">
      <c r="A14" s="18" t="s">
        <v>23</v>
      </c>
      <c r="B14" s="29"/>
      <c r="C14" s="29"/>
      <c r="D14" s="29"/>
      <c r="E14" s="29"/>
      <c r="F14" s="32"/>
      <c r="G14" s="29"/>
      <c r="H14" s="29"/>
      <c r="I14" s="29"/>
      <c r="J14" s="29"/>
      <c r="K14" s="29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78" orientation="landscape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FF00"/>
    <pageSetUpPr fitToPage="1"/>
  </sheetPr>
  <dimension ref="A1:I12"/>
  <sheetViews>
    <sheetView rightToLeft="1" zoomScaleNormal="100" zoomScaleSheetLayoutView="106" workbookViewId="0">
      <selection activeCell="A20" sqref="A20:I23"/>
    </sheetView>
  </sheetViews>
  <sheetFormatPr defaultColWidth="9" defaultRowHeight="18"/>
  <cols>
    <col min="1" max="9" width="13" style="33" customWidth="1"/>
    <col min="10" max="10" width="9" style="13" customWidth="1"/>
    <col min="11" max="16384" width="9" style="13"/>
  </cols>
  <sheetData>
    <row r="1" spans="1:9" ht="21">
      <c r="A1" s="126" t="s">
        <v>128</v>
      </c>
      <c r="B1" s="126"/>
      <c r="C1" s="126"/>
      <c r="D1" s="126"/>
      <c r="E1" s="126"/>
      <c r="F1" s="126"/>
      <c r="G1" s="126"/>
      <c r="H1" s="126"/>
      <c r="I1" s="126"/>
    </row>
    <row r="2" spans="1:9" ht="21">
      <c r="A2" s="126" t="s">
        <v>78</v>
      </c>
      <c r="B2" s="126"/>
      <c r="C2" s="126"/>
      <c r="D2" s="126"/>
      <c r="E2" s="126"/>
      <c r="F2" s="126"/>
      <c r="G2" s="126"/>
      <c r="H2" s="126"/>
      <c r="I2" s="126"/>
    </row>
    <row r="3" spans="1:9" ht="21">
      <c r="A3" s="126" t="s">
        <v>79</v>
      </c>
      <c r="B3" s="126"/>
      <c r="C3" s="126"/>
      <c r="D3" s="126"/>
      <c r="E3" s="126"/>
      <c r="F3" s="126"/>
      <c r="G3" s="126"/>
      <c r="H3" s="126"/>
      <c r="I3" s="126"/>
    </row>
    <row r="4" spans="1:9" ht="19.5">
      <c r="A4" s="151" t="s">
        <v>114</v>
      </c>
      <c r="B4" s="151"/>
      <c r="C4" s="151"/>
      <c r="D4" s="151"/>
      <c r="E4" s="151"/>
      <c r="F4" s="151"/>
      <c r="G4" s="151"/>
      <c r="H4" s="151"/>
      <c r="I4" s="151"/>
    </row>
    <row r="6" spans="1:9" ht="19.5" customHeight="1" thickBot="1">
      <c r="A6" s="62"/>
      <c r="B6" s="150" t="s">
        <v>129</v>
      </c>
      <c r="C6" s="150"/>
      <c r="D6" s="150"/>
      <c r="E6" s="150"/>
      <c r="F6" s="150" t="s">
        <v>96</v>
      </c>
      <c r="G6" s="150"/>
      <c r="H6" s="150"/>
      <c r="I6" s="150"/>
    </row>
    <row r="7" spans="1:9" ht="20.25" customHeight="1">
      <c r="A7" s="136" t="s">
        <v>81</v>
      </c>
      <c r="B7" s="149" t="s">
        <v>115</v>
      </c>
      <c r="C7" s="149" t="s">
        <v>116</v>
      </c>
      <c r="D7" s="149" t="s">
        <v>117</v>
      </c>
      <c r="E7" s="149" t="s">
        <v>22</v>
      </c>
      <c r="F7" s="149" t="s">
        <v>115</v>
      </c>
      <c r="G7" s="149" t="s">
        <v>116</v>
      </c>
      <c r="H7" s="149" t="s">
        <v>117</v>
      </c>
      <c r="I7" s="149" t="s">
        <v>22</v>
      </c>
    </row>
    <row r="8" spans="1:9" ht="20.25" customHeight="1">
      <c r="A8" s="136"/>
      <c r="B8" s="154"/>
      <c r="C8" s="154"/>
      <c r="D8" s="154"/>
      <c r="E8" s="154"/>
      <c r="F8" s="154"/>
      <c r="G8" s="154"/>
      <c r="H8" s="154"/>
      <c r="I8" s="154"/>
    </row>
    <row r="9" spans="1:9">
      <c r="A9" s="136"/>
      <c r="B9" s="60"/>
      <c r="C9" s="60"/>
      <c r="D9" s="60"/>
      <c r="E9" s="154"/>
      <c r="F9" s="60"/>
      <c r="G9" s="60"/>
      <c r="H9" s="60"/>
      <c r="I9" s="154"/>
    </row>
    <row r="10" spans="1:9" ht="23.1" customHeight="1">
      <c r="A10" s="63"/>
      <c r="B10" s="64">
        <v>0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</row>
    <row r="11" spans="1:9" ht="23.1" customHeight="1" thickBot="1">
      <c r="A11" s="65" t="s">
        <v>22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</row>
    <row r="12" spans="1:9" ht="18.75" thickTop="1"/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r:id="rId1"/>
  <headerFooter differentOddEven="1" differentFirst="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FF00"/>
    <pageSetUpPr fitToPage="1"/>
  </sheetPr>
  <dimension ref="A1:G11"/>
  <sheetViews>
    <sheetView rightToLeft="1" zoomScaleNormal="100" zoomScaleSheetLayoutView="106" workbookViewId="0">
      <selection activeCell="A20" sqref="A20:I23"/>
    </sheetView>
  </sheetViews>
  <sheetFormatPr defaultColWidth="13" defaultRowHeight="18"/>
  <cols>
    <col min="1" max="1" width="13" style="33" customWidth="1"/>
    <col min="2" max="2" width="16.875" style="33" customWidth="1"/>
    <col min="3" max="3" width="24.875" style="33" customWidth="1"/>
    <col min="4" max="4" width="21.5" style="33" customWidth="1"/>
    <col min="5" max="5" width="24.875" style="33" customWidth="1"/>
    <col min="6" max="6" width="21.5" style="33" customWidth="1"/>
    <col min="7" max="7" width="19.25" style="13" customWidth="1"/>
    <col min="8" max="8" width="13" style="13" customWidth="1"/>
    <col min="9" max="16384" width="13" style="13"/>
  </cols>
  <sheetData>
    <row r="1" spans="1:7" ht="21">
      <c r="A1" s="148" t="s">
        <v>128</v>
      </c>
      <c r="B1" s="148"/>
      <c r="C1" s="148"/>
      <c r="D1" s="148"/>
      <c r="E1" s="148"/>
      <c r="F1" s="148"/>
    </row>
    <row r="2" spans="1:7" ht="21">
      <c r="A2" s="148" t="s">
        <v>78</v>
      </c>
      <c r="B2" s="148"/>
      <c r="C2" s="148"/>
      <c r="D2" s="148"/>
      <c r="E2" s="148"/>
      <c r="F2" s="148"/>
    </row>
    <row r="3" spans="1:7" ht="21">
      <c r="A3" s="148" t="s">
        <v>79</v>
      </c>
      <c r="B3" s="148"/>
      <c r="C3" s="148"/>
      <c r="D3" s="148"/>
      <c r="E3" s="148"/>
      <c r="F3" s="148"/>
    </row>
    <row r="4" spans="1:7" ht="19.5">
      <c r="A4" s="151" t="s">
        <v>122</v>
      </c>
      <c r="B4" s="151"/>
      <c r="C4" s="151"/>
      <c r="D4" s="151"/>
      <c r="E4" s="50"/>
      <c r="F4" s="50"/>
    </row>
    <row r="6" spans="1:7" ht="37.5" customHeight="1" thickBot="1">
      <c r="A6" s="67"/>
      <c r="B6" s="70"/>
      <c r="C6" s="70"/>
      <c r="D6" s="70"/>
      <c r="E6" s="70"/>
      <c r="F6" s="70"/>
      <c r="G6" s="70"/>
    </row>
    <row r="7" spans="1:7" ht="27" customHeight="1" thickBot="1">
      <c r="A7" s="67"/>
      <c r="B7" s="155" t="s">
        <v>123</v>
      </c>
      <c r="C7" s="155"/>
      <c r="D7" s="156" t="s">
        <v>129</v>
      </c>
      <c r="E7" s="156"/>
      <c r="F7" s="155" t="s">
        <v>96</v>
      </c>
      <c r="G7" s="155"/>
    </row>
    <row r="8" spans="1:7" ht="22.5" customHeight="1" thickBot="1">
      <c r="A8" s="68" t="s">
        <v>81</v>
      </c>
      <c r="B8" s="58" t="s">
        <v>124</v>
      </c>
      <c r="C8" s="59" t="s">
        <v>61</v>
      </c>
      <c r="D8" s="59" t="s">
        <v>125</v>
      </c>
      <c r="E8" s="59" t="s">
        <v>126</v>
      </c>
      <c r="F8" s="59" t="s">
        <v>125</v>
      </c>
      <c r="G8" s="59" t="s">
        <v>126</v>
      </c>
    </row>
    <row r="9" spans="1:7" ht="23.1" customHeight="1">
      <c r="A9" s="53" t="s">
        <v>71</v>
      </c>
      <c r="B9" s="115" t="s">
        <v>130</v>
      </c>
      <c r="C9" s="115" t="s">
        <v>72</v>
      </c>
      <c r="D9" s="116">
        <v>400827670</v>
      </c>
      <c r="E9" s="115" t="s">
        <v>133</v>
      </c>
      <c r="F9" s="116">
        <v>400827670</v>
      </c>
      <c r="G9" s="115" t="str">
        <f>Table10[[#This Row],[Column5]]</f>
        <v>1.87</v>
      </c>
    </row>
    <row r="10" spans="1:7" ht="23.1" customHeight="1" thickBot="1">
      <c r="A10" s="53" t="s">
        <v>22</v>
      </c>
      <c r="B10" s="117" t="s">
        <v>70</v>
      </c>
      <c r="C10" s="118" t="s">
        <v>70</v>
      </c>
      <c r="D10" s="66">
        <f>SUM(D9)</f>
        <v>400827670</v>
      </c>
      <c r="E10" s="66" t="str">
        <f>E9</f>
        <v>1.87</v>
      </c>
      <c r="F10" s="66">
        <f t="shared" ref="E10:G10" si="0">SUM(F9)</f>
        <v>400827670</v>
      </c>
      <c r="G10" s="66" t="str">
        <f>Table10[[#This Row],[Column5]]</f>
        <v>1.87</v>
      </c>
    </row>
    <row r="11" spans="1:7" ht="23.1" customHeight="1" thickTop="1">
      <c r="A11" s="34" t="s">
        <v>23</v>
      </c>
      <c r="B11" s="24"/>
      <c r="C11" s="29"/>
      <c r="D11" s="24"/>
      <c r="E11" s="29"/>
      <c r="F11" s="24"/>
      <c r="G11" s="12"/>
    </row>
  </sheetData>
  <mergeCells count="7">
    <mergeCell ref="B7:C7"/>
    <mergeCell ref="D7:E7"/>
    <mergeCell ref="F7:G7"/>
    <mergeCell ref="A1:F1"/>
    <mergeCell ref="A2:F2"/>
    <mergeCell ref="A3:F3"/>
    <mergeCell ref="A4:D4"/>
  </mergeCells>
  <pageMargins left="0.7" right="0.7" top="0.75" bottom="0.75" header="0.3" footer="0.3"/>
  <pageSetup paperSize="9" scale="85" orientation="landscape" r:id="rId1"/>
  <headerFooter differentOddEven="1" differentFirst="1"/>
  <ignoredErrors>
    <ignoredError sqref="E9" numberStoredAsText="1"/>
    <ignoredError sqref="E10" numberStoredAsText="1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1</vt:lpstr>
      <vt:lpstr> سهام و صندوق‌های سرمایه‌گذاری</vt:lpstr>
      <vt:lpstr>اوراق</vt:lpstr>
      <vt:lpstr>سپرده</vt:lpstr>
      <vt:lpstr>گواهی سپرده</vt:lpstr>
      <vt:lpstr>درآمدها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اوراق تبعی</vt:lpstr>
      <vt:lpstr>تعدیل قیمت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' سهام و صندوق‌های سرمایه‌گذاری'!Print_Area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Alireza Haghighi</cp:lastModifiedBy>
  <cp:lastPrinted>2023-04-27T10:31:23Z</cp:lastPrinted>
  <dcterms:created xsi:type="dcterms:W3CDTF">2017-11-22T14:26:20Z</dcterms:created>
  <dcterms:modified xsi:type="dcterms:W3CDTF">2023-04-27T10:31:53Z</dcterms:modified>
</cp:coreProperties>
</file>